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Raimonds.Baumanis\Desktop\RB DATI\IEPIRKUMI 2021\RPA 2021-1 BARIKĀŽU PIEM. REST\"/>
    </mc:Choice>
  </mc:AlternateContent>
  <xr:revisionPtr revIDLastSave="0" documentId="13_ncr:1_{C7F4AEE3-74E6-452F-9C64-392DF9367188}" xr6:coauthVersionLast="45" xr6:coauthVersionMax="45" xr10:uidLastSave="{00000000-0000-0000-0000-000000000000}"/>
  <bookViews>
    <workbookView xWindow="-108" yWindow="-108" windowWidth="23256" windowHeight="12576" tabRatio="885" activeTab="1" xr2:uid="{00000000-000D-0000-FFFF-FFFF00000000}"/>
  </bookViews>
  <sheets>
    <sheet name="Kopsavilkuma apr._1-5" sheetId="6" r:id="rId1"/>
    <sheet name="1_Būvlauk.org. un uzturēšana..." sheetId="17" r:id="rId2"/>
    <sheet name="2_Demontāžas un zemes darbi" sheetId="18" r:id="rId3"/>
    <sheet name="3_Vispārējie būvdarbi" sheetId="9" r:id="rId4"/>
    <sheet name="4_Apzaļumošanas darbi" sheetId="19" r:id="rId5"/>
    <sheet name="5_Ārējie elektrotīkli" sheetId="14" r:id="rId6"/>
  </sheets>
  <definedNames>
    <definedName name="_xlnm.Print_Area" localSheetId="1">'1_Būvlauk.org. un uzturēšana...'!$A$1:$P$38</definedName>
    <definedName name="_xlnm.Print_Area" localSheetId="2">'2_Demontāžas un zemes darbi'!$A$1:$P$37</definedName>
    <definedName name="_xlnm.Print_Area" localSheetId="3">'3_Vispārējie būvdarbi'!$A$1:$P$51</definedName>
    <definedName name="_xlnm.Print_Area" localSheetId="4">'4_Apzaļumošanas darbi'!$A$1:$P$50</definedName>
    <definedName name="_xlnm.Print_Area" localSheetId="5">'5_Ārējie elektrotīkli'!$A$1:$P$47</definedName>
    <definedName name="_xlnm.Print_Area" localSheetId="0">'Kopsavilkuma apr._1-5'!$A$1:$H$34</definedName>
    <definedName name="_xlnm.Print_Titles" localSheetId="1">'1_Būvlauk.org. un uzturēšana...'!$10:$11</definedName>
    <definedName name="_xlnm.Print_Titles" localSheetId="2">'2_Demontāžas un zemes darbi'!$10:$11</definedName>
    <definedName name="_xlnm.Print_Titles" localSheetId="3">'3_Vispārējie būvdarbi'!$10:$11</definedName>
    <definedName name="_xlnm.Print_Titles" localSheetId="4">'4_Apzaļumošanas darbi'!$10:$11</definedName>
    <definedName name="_xlnm.Print_Titles" localSheetId="5">'5_Ārējie elektrotīkli'!$10:$11</definedName>
    <definedName name="_xlnm.Print_Titles" localSheetId="0">'Kopsavilkuma apr._1-5'!$13:$14</definedName>
    <definedName name="Excel_BuiltIn__FilterDatabase_10" localSheetId="1">#REF!</definedName>
    <definedName name="Excel_BuiltIn__FilterDatabase_10" localSheetId="2">#REF!</definedName>
    <definedName name="Excel_BuiltIn__FilterDatabase_10" localSheetId="3">#REF!</definedName>
    <definedName name="Excel_BuiltIn__FilterDatabase_10" localSheetId="4">#REF!</definedName>
    <definedName name="Excel_BuiltIn__FilterDatabase_10" localSheetId="5">#REF!</definedName>
    <definedName name="Excel_BuiltIn__FilterDatabase_10">#REF!</definedName>
    <definedName name="Excel_BuiltIn__FilterDatabase_11" localSheetId="1">#REF!</definedName>
    <definedName name="Excel_BuiltIn__FilterDatabase_11" localSheetId="2">#REF!</definedName>
    <definedName name="Excel_BuiltIn__FilterDatabase_11" localSheetId="3">#REF!</definedName>
    <definedName name="Excel_BuiltIn__FilterDatabase_11" localSheetId="4">#REF!</definedName>
    <definedName name="Excel_BuiltIn__FilterDatabase_11" localSheetId="5">#REF!</definedName>
    <definedName name="Excel_BuiltIn__FilterDatabase_11">#REF!</definedName>
    <definedName name="Excel_BuiltIn__FilterDatabase_12" localSheetId="1">#REF!</definedName>
    <definedName name="Excel_BuiltIn__FilterDatabase_12" localSheetId="2">#REF!</definedName>
    <definedName name="Excel_BuiltIn__FilterDatabase_12" localSheetId="3">#REF!</definedName>
    <definedName name="Excel_BuiltIn__FilterDatabase_12" localSheetId="4">#REF!</definedName>
    <definedName name="Excel_BuiltIn__FilterDatabase_12" localSheetId="5">#REF!</definedName>
    <definedName name="Excel_BuiltIn__FilterDatabase_12">#REF!</definedName>
    <definedName name="Excel_BuiltIn__FilterDatabase_13" localSheetId="1">#REF!</definedName>
    <definedName name="Excel_BuiltIn__FilterDatabase_13" localSheetId="2">#REF!</definedName>
    <definedName name="Excel_BuiltIn__FilterDatabase_13" localSheetId="3">#REF!</definedName>
    <definedName name="Excel_BuiltIn__FilterDatabase_13" localSheetId="4">#REF!</definedName>
    <definedName name="Excel_BuiltIn__FilterDatabase_13" localSheetId="5">#REF!</definedName>
    <definedName name="Excel_BuiltIn__FilterDatabase_13">#REF!</definedName>
    <definedName name="Excel_BuiltIn__FilterDatabase_14" localSheetId="1">#REF!</definedName>
    <definedName name="Excel_BuiltIn__FilterDatabase_14" localSheetId="2">#REF!</definedName>
    <definedName name="Excel_BuiltIn__FilterDatabase_14" localSheetId="3">#REF!</definedName>
    <definedName name="Excel_BuiltIn__FilterDatabase_14" localSheetId="4">#REF!</definedName>
    <definedName name="Excel_BuiltIn__FilterDatabase_14" localSheetId="5">#REF!</definedName>
    <definedName name="Excel_BuiltIn__FilterDatabase_14">#REF!</definedName>
    <definedName name="Excel_BuiltIn__FilterDatabase_15" localSheetId="1">#REF!</definedName>
    <definedName name="Excel_BuiltIn__FilterDatabase_15" localSheetId="2">#REF!</definedName>
    <definedName name="Excel_BuiltIn__FilterDatabase_15" localSheetId="3">#REF!</definedName>
    <definedName name="Excel_BuiltIn__FilterDatabase_15" localSheetId="4">#REF!</definedName>
    <definedName name="Excel_BuiltIn__FilterDatabase_15" localSheetId="5">#REF!</definedName>
    <definedName name="Excel_BuiltIn__FilterDatabase_15">#REF!</definedName>
    <definedName name="Excel_BuiltIn__FilterDatabase_16" localSheetId="1">#REF!</definedName>
    <definedName name="Excel_BuiltIn__FilterDatabase_16" localSheetId="2">#REF!</definedName>
    <definedName name="Excel_BuiltIn__FilterDatabase_16" localSheetId="3">#REF!</definedName>
    <definedName name="Excel_BuiltIn__FilterDatabase_16" localSheetId="4">#REF!</definedName>
    <definedName name="Excel_BuiltIn__FilterDatabase_16" localSheetId="5">#REF!</definedName>
    <definedName name="Excel_BuiltIn__FilterDatabase_16">#REF!</definedName>
    <definedName name="Excel_BuiltIn__FilterDatabase_17" localSheetId="1">#REF!</definedName>
    <definedName name="Excel_BuiltIn__FilterDatabase_17" localSheetId="2">#REF!</definedName>
    <definedName name="Excel_BuiltIn__FilterDatabase_17" localSheetId="3">#REF!</definedName>
    <definedName name="Excel_BuiltIn__FilterDatabase_17" localSheetId="4">#REF!</definedName>
    <definedName name="Excel_BuiltIn__FilterDatabase_17" localSheetId="5">#REF!</definedName>
    <definedName name="Excel_BuiltIn__FilterDatabase_17">#REF!</definedName>
    <definedName name="Excel_BuiltIn__FilterDatabase_18" localSheetId="1">#REF!</definedName>
    <definedName name="Excel_BuiltIn__FilterDatabase_18" localSheetId="2">#REF!</definedName>
    <definedName name="Excel_BuiltIn__FilterDatabase_18" localSheetId="3">#REF!</definedName>
    <definedName name="Excel_BuiltIn__FilterDatabase_18" localSheetId="4">#REF!</definedName>
    <definedName name="Excel_BuiltIn__FilterDatabase_18" localSheetId="5">#REF!</definedName>
    <definedName name="Excel_BuiltIn__FilterDatabase_18">#REF!</definedName>
    <definedName name="Excel_BuiltIn__FilterDatabase_19" localSheetId="1">#REF!</definedName>
    <definedName name="Excel_BuiltIn__FilterDatabase_19" localSheetId="2">#REF!</definedName>
    <definedName name="Excel_BuiltIn__FilterDatabase_19" localSheetId="3">#REF!</definedName>
    <definedName name="Excel_BuiltIn__FilterDatabase_19" localSheetId="4">#REF!</definedName>
    <definedName name="Excel_BuiltIn__FilterDatabase_19" localSheetId="5">#REF!</definedName>
    <definedName name="Excel_BuiltIn__FilterDatabase_19">#REF!</definedName>
    <definedName name="Excel_BuiltIn__FilterDatabase_2" localSheetId="1">#REF!</definedName>
    <definedName name="Excel_BuiltIn__FilterDatabase_2" localSheetId="2">#REF!</definedName>
    <definedName name="Excel_BuiltIn__FilterDatabase_2" localSheetId="3">#REF!</definedName>
    <definedName name="Excel_BuiltIn__FilterDatabase_2" localSheetId="4">#REF!</definedName>
    <definedName name="Excel_BuiltIn__FilterDatabase_2" localSheetId="5">#REF!</definedName>
    <definedName name="Excel_BuiltIn__FilterDatabase_2" localSheetId="0">#REF!</definedName>
    <definedName name="Excel_BuiltIn__FilterDatabase_2">#REF!</definedName>
    <definedName name="Excel_BuiltIn__FilterDatabase_20" localSheetId="1">#REF!</definedName>
    <definedName name="Excel_BuiltIn__FilterDatabase_20" localSheetId="2">#REF!</definedName>
    <definedName name="Excel_BuiltIn__FilterDatabase_20" localSheetId="3">#REF!</definedName>
    <definedName name="Excel_BuiltIn__FilterDatabase_20" localSheetId="4">#REF!</definedName>
    <definedName name="Excel_BuiltIn__FilterDatabase_20" localSheetId="5">#REF!</definedName>
    <definedName name="Excel_BuiltIn__FilterDatabase_20">#REF!</definedName>
    <definedName name="Excel_BuiltIn__FilterDatabase_21" localSheetId="1">#REF!</definedName>
    <definedName name="Excel_BuiltIn__FilterDatabase_21" localSheetId="2">#REF!</definedName>
    <definedName name="Excel_BuiltIn__FilterDatabase_21" localSheetId="3">#REF!</definedName>
    <definedName name="Excel_BuiltIn__FilterDatabase_21" localSheetId="4">#REF!</definedName>
    <definedName name="Excel_BuiltIn__FilterDatabase_21" localSheetId="5">#REF!</definedName>
    <definedName name="Excel_BuiltIn__FilterDatabase_21" localSheetId="0">#REF!</definedName>
    <definedName name="Excel_BuiltIn__FilterDatabase_21">#REF!</definedName>
    <definedName name="Excel_BuiltIn__FilterDatabase_22" localSheetId="1">#REF!</definedName>
    <definedName name="Excel_BuiltIn__FilterDatabase_22" localSheetId="2">#REF!</definedName>
    <definedName name="Excel_BuiltIn__FilterDatabase_22" localSheetId="3">#REF!</definedName>
    <definedName name="Excel_BuiltIn__FilterDatabase_22" localSheetId="4">#REF!</definedName>
    <definedName name="Excel_BuiltIn__FilterDatabase_22" localSheetId="5">#REF!</definedName>
    <definedName name="Excel_BuiltIn__FilterDatabase_22" localSheetId="0">#REF!</definedName>
    <definedName name="Excel_BuiltIn__FilterDatabase_22">#REF!</definedName>
    <definedName name="Excel_BuiltIn__FilterDatabase_23" localSheetId="1">#REF!</definedName>
    <definedName name="Excel_BuiltIn__FilterDatabase_23" localSheetId="2">#REF!</definedName>
    <definedName name="Excel_BuiltIn__FilterDatabase_23" localSheetId="3">#REF!</definedName>
    <definedName name="Excel_BuiltIn__FilterDatabase_23" localSheetId="4">#REF!</definedName>
    <definedName name="Excel_BuiltIn__FilterDatabase_23" localSheetId="5">#REF!</definedName>
    <definedName name="Excel_BuiltIn__FilterDatabase_23" localSheetId="0">#REF!</definedName>
    <definedName name="Excel_BuiltIn__FilterDatabase_23">#REF!</definedName>
    <definedName name="Excel_BuiltIn__FilterDatabase_24" localSheetId="1">#REF!</definedName>
    <definedName name="Excel_BuiltIn__FilterDatabase_24" localSheetId="2">#REF!</definedName>
    <definedName name="Excel_BuiltIn__FilterDatabase_24" localSheetId="3">#REF!</definedName>
    <definedName name="Excel_BuiltIn__FilterDatabase_24" localSheetId="4">#REF!</definedName>
    <definedName name="Excel_BuiltIn__FilterDatabase_24" localSheetId="5">#REF!</definedName>
    <definedName name="Excel_BuiltIn__FilterDatabase_24">#REF!</definedName>
    <definedName name="Excel_BuiltIn__FilterDatabase_25" localSheetId="1">#REF!</definedName>
    <definedName name="Excel_BuiltIn__FilterDatabase_25" localSheetId="2">#REF!</definedName>
    <definedName name="Excel_BuiltIn__FilterDatabase_25" localSheetId="3">#REF!</definedName>
    <definedName name="Excel_BuiltIn__FilterDatabase_25" localSheetId="4">#REF!</definedName>
    <definedName name="Excel_BuiltIn__FilterDatabase_25" localSheetId="5">#REF!</definedName>
    <definedName name="Excel_BuiltIn__FilterDatabase_25">#REF!</definedName>
    <definedName name="Excel_BuiltIn__FilterDatabase_26" localSheetId="1">#REF!</definedName>
    <definedName name="Excel_BuiltIn__FilterDatabase_26" localSheetId="2">#REF!</definedName>
    <definedName name="Excel_BuiltIn__FilterDatabase_26" localSheetId="3">#REF!</definedName>
    <definedName name="Excel_BuiltIn__FilterDatabase_26" localSheetId="4">#REF!</definedName>
    <definedName name="Excel_BuiltIn__FilterDatabase_26" localSheetId="5">#REF!</definedName>
    <definedName name="Excel_BuiltIn__FilterDatabase_26">#REF!</definedName>
    <definedName name="Excel_BuiltIn__FilterDatabase_27" localSheetId="1">#REF!</definedName>
    <definedName name="Excel_BuiltIn__FilterDatabase_27" localSheetId="2">#REF!</definedName>
    <definedName name="Excel_BuiltIn__FilterDatabase_27" localSheetId="3">#REF!</definedName>
    <definedName name="Excel_BuiltIn__FilterDatabase_27" localSheetId="4">#REF!</definedName>
    <definedName name="Excel_BuiltIn__FilterDatabase_27" localSheetId="5">#REF!</definedName>
    <definedName name="Excel_BuiltIn__FilterDatabase_27">#REF!</definedName>
    <definedName name="Excel_BuiltIn__FilterDatabase_28" localSheetId="1">#REF!</definedName>
    <definedName name="Excel_BuiltIn__FilterDatabase_28" localSheetId="2">#REF!</definedName>
    <definedName name="Excel_BuiltIn__FilterDatabase_28" localSheetId="3">#REF!</definedName>
    <definedName name="Excel_BuiltIn__FilterDatabase_28" localSheetId="4">#REF!</definedName>
    <definedName name="Excel_BuiltIn__FilterDatabase_28" localSheetId="5">#REF!</definedName>
    <definedName name="Excel_BuiltIn__FilterDatabase_28">#REF!</definedName>
    <definedName name="Excel_BuiltIn__FilterDatabase_29" localSheetId="1">#REF!</definedName>
    <definedName name="Excel_BuiltIn__FilterDatabase_29" localSheetId="2">#REF!</definedName>
    <definedName name="Excel_BuiltIn__FilterDatabase_29" localSheetId="3">#REF!</definedName>
    <definedName name="Excel_BuiltIn__FilterDatabase_29" localSheetId="4">#REF!</definedName>
    <definedName name="Excel_BuiltIn__FilterDatabase_29" localSheetId="5">#REF!</definedName>
    <definedName name="Excel_BuiltIn__FilterDatabase_29">#REF!</definedName>
    <definedName name="Excel_BuiltIn__FilterDatabase_3" localSheetId="1">#REF!</definedName>
    <definedName name="Excel_BuiltIn__FilterDatabase_3" localSheetId="2">#REF!</definedName>
    <definedName name="Excel_BuiltIn__FilterDatabase_3" localSheetId="3">#REF!</definedName>
    <definedName name="Excel_BuiltIn__FilterDatabase_3" localSheetId="4">#REF!</definedName>
    <definedName name="Excel_BuiltIn__FilterDatabase_3" localSheetId="5">#REF!</definedName>
    <definedName name="Excel_BuiltIn__FilterDatabase_3">#REF!</definedName>
    <definedName name="Excel_BuiltIn__FilterDatabase_4" localSheetId="1">#REF!</definedName>
    <definedName name="Excel_BuiltIn__FilterDatabase_4" localSheetId="2">#REF!</definedName>
    <definedName name="Excel_BuiltIn__FilterDatabase_4" localSheetId="3">#REF!</definedName>
    <definedName name="Excel_BuiltIn__FilterDatabase_4" localSheetId="4">#REF!</definedName>
    <definedName name="Excel_BuiltIn__FilterDatabase_4" localSheetId="5">#REF!</definedName>
    <definedName name="Excel_BuiltIn__FilterDatabase_4">#REF!</definedName>
    <definedName name="Excel_BuiltIn__FilterDatabase_5" localSheetId="1">#REF!</definedName>
    <definedName name="Excel_BuiltIn__FilterDatabase_5" localSheetId="2">#REF!</definedName>
    <definedName name="Excel_BuiltIn__FilterDatabase_5" localSheetId="3">#REF!</definedName>
    <definedName name="Excel_BuiltIn__FilterDatabase_5" localSheetId="4">#REF!</definedName>
    <definedName name="Excel_BuiltIn__FilterDatabase_5" localSheetId="5">#REF!</definedName>
    <definedName name="Excel_BuiltIn__FilterDatabase_5">#REF!</definedName>
    <definedName name="Excel_BuiltIn__FilterDatabase_6" localSheetId="1">#REF!</definedName>
    <definedName name="Excel_BuiltIn__FilterDatabase_6" localSheetId="2">#REF!</definedName>
    <definedName name="Excel_BuiltIn__FilterDatabase_6" localSheetId="3">#REF!</definedName>
    <definedName name="Excel_BuiltIn__FilterDatabase_6" localSheetId="4">#REF!</definedName>
    <definedName name="Excel_BuiltIn__FilterDatabase_6" localSheetId="5">#REF!</definedName>
    <definedName name="Excel_BuiltIn__FilterDatabase_6">#REF!</definedName>
    <definedName name="Excel_BuiltIn__FilterDatabase_7" localSheetId="1">#REF!</definedName>
    <definedName name="Excel_BuiltIn__FilterDatabase_7" localSheetId="2">#REF!</definedName>
    <definedName name="Excel_BuiltIn__FilterDatabase_7" localSheetId="3">#REF!</definedName>
    <definedName name="Excel_BuiltIn__FilterDatabase_7" localSheetId="4">#REF!</definedName>
    <definedName name="Excel_BuiltIn__FilterDatabase_7" localSheetId="5">#REF!</definedName>
    <definedName name="Excel_BuiltIn__FilterDatabase_7">#REF!</definedName>
    <definedName name="Excel_BuiltIn__FilterDatabase_8" localSheetId="1">#REF!</definedName>
    <definedName name="Excel_BuiltIn__FilterDatabase_8" localSheetId="2">#REF!</definedName>
    <definedName name="Excel_BuiltIn__FilterDatabase_8" localSheetId="3">#REF!</definedName>
    <definedName name="Excel_BuiltIn__FilterDatabase_8" localSheetId="4">#REF!</definedName>
    <definedName name="Excel_BuiltIn__FilterDatabase_8" localSheetId="5">#REF!</definedName>
    <definedName name="Excel_BuiltIn__FilterDatabase_8">#REF!</definedName>
    <definedName name="Excel_BuiltIn__FilterDatabase_9" localSheetId="1">#REF!</definedName>
    <definedName name="Excel_BuiltIn__FilterDatabase_9" localSheetId="2">#REF!</definedName>
    <definedName name="Excel_BuiltIn__FilterDatabase_9" localSheetId="3">#REF!</definedName>
    <definedName name="Excel_BuiltIn__FilterDatabase_9" localSheetId="4">#REF!</definedName>
    <definedName name="Excel_BuiltIn__FilterDatabase_9" localSheetId="5">#REF!</definedName>
    <definedName name="Excel_BuiltIn__FilterDatabase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0" i="9" l="1"/>
  <c r="O40" i="9"/>
  <c r="L40" i="9"/>
  <c r="A14" i="19" l="1"/>
  <c r="A15" i="19" s="1"/>
  <c r="A17" i="19" s="1"/>
  <c r="A18" i="19" s="1"/>
  <c r="A19" i="19" s="1"/>
  <c r="A20" i="19" s="1"/>
  <c r="A21" i="19" s="1"/>
  <c r="A22" i="19" s="1"/>
  <c r="A23" i="19" s="1"/>
  <c r="A25" i="19" s="1"/>
  <c r="M26" i="18"/>
  <c r="E16" i="6" s="1"/>
  <c r="N26" i="18"/>
  <c r="F16" i="6" s="1"/>
  <c r="O26" i="18"/>
  <c r="G16" i="6" s="1"/>
  <c r="P26" i="18"/>
  <c r="L26" i="18"/>
  <c r="H16" i="6" s="1"/>
  <c r="A14" i="18"/>
  <c r="A15" i="18" s="1"/>
  <c r="A16" i="18" s="1"/>
  <c r="A17" i="18" s="1"/>
  <c r="A18" i="18" s="1"/>
  <c r="A19" i="18" s="1"/>
  <c r="A20" i="18" s="1"/>
  <c r="A21" i="18" s="1"/>
  <c r="A22" i="18" s="1"/>
  <c r="A24" i="18" s="1"/>
  <c r="A25" i="18" s="1"/>
  <c r="M27" i="17"/>
  <c r="E15" i="6" s="1"/>
  <c r="N27" i="17"/>
  <c r="F15" i="6" s="1"/>
  <c r="O27" i="17"/>
  <c r="G15" i="6" s="1"/>
  <c r="L27" i="17"/>
  <c r="H15" i="6" s="1"/>
  <c r="A14" i="17"/>
  <c r="A15" i="17" s="1"/>
  <c r="A16" i="17" s="1"/>
  <c r="A17" i="17" s="1"/>
  <c r="A18" i="17" s="1"/>
  <c r="A19" i="17" s="1"/>
  <c r="A20" i="17" s="1"/>
  <c r="A21" i="17" s="1"/>
  <c r="A24" i="17" s="1"/>
  <c r="A25" i="17" s="1"/>
  <c r="A26" i="17" s="1"/>
  <c r="A26" i="19" l="1"/>
  <c r="A27" i="19" s="1"/>
  <c r="A28" i="19" s="1"/>
  <c r="A29" i="19" s="1"/>
  <c r="A31" i="19" s="1"/>
  <c r="A32" i="19" s="1"/>
  <c r="A33" i="19" s="1"/>
  <c r="A34" i="19" s="1"/>
  <c r="A35" i="19" s="1"/>
  <c r="A36" i="19" s="1"/>
  <c r="A37" i="19" s="1"/>
  <c r="A38" i="19" s="1"/>
  <c r="N39" i="19"/>
  <c r="F18" i="6" s="1"/>
  <c r="L39" i="19"/>
  <c r="H18" i="6" s="1"/>
  <c r="O39" i="19"/>
  <c r="G18" i="6" s="1"/>
  <c r="P27" i="17"/>
  <c r="P39" i="19" l="1"/>
  <c r="O6" i="19" s="1"/>
  <c r="M39" i="19"/>
  <c r="E18" i="6" s="1"/>
  <c r="D18" i="6" s="1"/>
  <c r="O6" i="18"/>
  <c r="O6" i="17"/>
  <c r="A14" i="9" l="1"/>
  <c r="A15" i="9" s="1"/>
  <c r="A16" i="9" s="1"/>
  <c r="A17" i="9" s="1"/>
  <c r="A18" i="9" s="1"/>
  <c r="A19" i="9" s="1"/>
  <c r="A21" i="9" s="1"/>
  <c r="A23" i="9" s="1"/>
  <c r="A24" i="9" s="1"/>
  <c r="A25" i="9" s="1"/>
  <c r="A26" i="9" s="1"/>
  <c r="A28" i="9" l="1"/>
  <c r="A29" i="9" s="1"/>
  <c r="A30" i="9" s="1"/>
  <c r="A31" i="9" s="1"/>
  <c r="A33" i="9" s="1"/>
  <c r="A34" i="9" s="1"/>
  <c r="A35" i="9" s="1"/>
  <c r="A36" i="9" s="1"/>
  <c r="A16" i="14"/>
  <c r="A17" i="14"/>
  <c r="A18" i="14" s="1"/>
  <c r="A19" i="14" s="1"/>
  <c r="A21" i="14" s="1"/>
  <c r="A15" i="14"/>
  <c r="A37" i="9" l="1"/>
  <c r="A38" i="9" s="1"/>
  <c r="A39" i="9" s="1"/>
  <c r="A22" i="14"/>
  <c r="A24" i="14" l="1"/>
  <c r="A25" i="14" s="1"/>
  <c r="A26" i="14" s="1"/>
  <c r="A27" i="14" s="1"/>
  <c r="N36" i="14"/>
  <c r="F19" i="6" s="1"/>
  <c r="O36" i="14"/>
  <c r="G19" i="6" s="1"/>
  <c r="L36" i="14"/>
  <c r="H19" i="6" s="1"/>
  <c r="A29" i="14" l="1"/>
  <c r="A30" i="14" s="1"/>
  <c r="A31" i="14" s="1"/>
  <c r="P36" i="14"/>
  <c r="O6" i="14" s="1"/>
  <c r="M36" i="14"/>
  <c r="E19" i="6" s="1"/>
  <c r="A16" i="6"/>
  <c r="A17" i="6" s="1"/>
  <c r="E17" i="6"/>
  <c r="G17" i="6"/>
  <c r="A33" i="14" l="1"/>
  <c r="A34" i="14" s="1"/>
  <c r="A35" i="14" s="1"/>
  <c r="N40" i="9"/>
  <c r="F17" i="6" s="1"/>
  <c r="H17" i="6"/>
  <c r="P40" i="9"/>
  <c r="D16" i="6" l="1"/>
  <c r="D17" i="6"/>
  <c r="G20" i="6"/>
  <c r="H20" i="6"/>
  <c r="F10" i="6" s="1"/>
  <c r="F20" i="6"/>
  <c r="D19" i="6"/>
  <c r="O6" i="9" l="1"/>
  <c r="E20" i="6"/>
  <c r="D15" i="6"/>
  <c r="D20" i="6" s="1"/>
  <c r="D23" i="6" s="1"/>
  <c r="D21" i="6" l="1"/>
  <c r="D22" i="6" s="1"/>
  <c r="D24" i="6" l="1"/>
  <c r="F9" i="6" l="1"/>
</calcChain>
</file>

<file path=xl/sharedStrings.xml><?xml version="1.0" encoding="utf-8"?>
<sst xmlns="http://schemas.openxmlformats.org/spreadsheetml/2006/main" count="444" uniqueCount="156">
  <si>
    <t>Nr.p.k.</t>
  </si>
  <si>
    <t>Kods</t>
  </si>
  <si>
    <t>Būvdarbu nosaukums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</si>
  <si>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</si>
  <si>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</si>
  <si>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</si>
  <si>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</si>
  <si>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</si>
  <si>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</si>
  <si>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>darba alga</t>
  </si>
  <si>
    <t>būvizstrādājumi</t>
  </si>
  <si>
    <t>mehānismi</t>
  </si>
  <si>
    <t>kopā</t>
  </si>
  <si>
    <t>darbietilpība (c/h)</t>
  </si>
  <si>
    <t>summa</t>
  </si>
  <si>
    <t>Lc</t>
  </si>
  <si>
    <t>m3</t>
  </si>
  <si>
    <t>Tiešās izmaksas kopā, t. sk. darba devēja sociālais nodoklis (24.09%)</t>
  </si>
  <si>
    <t>m</t>
  </si>
  <si>
    <t>Būvlaukuma organizācija</t>
  </si>
  <si>
    <t>gb</t>
  </si>
  <si>
    <t>Būvtāfeles izgatavošana un uzstādīšana</t>
  </si>
  <si>
    <t>kpl</t>
  </si>
  <si>
    <t>obj</t>
  </si>
  <si>
    <t>m2</t>
  </si>
  <si>
    <t>Kopā</t>
  </si>
  <si>
    <t>Kopsavilkuma aprēķins</t>
  </si>
  <si>
    <t>Par kopējo summu, euro</t>
  </si>
  <si>
    <t>Kopējā darbietilpība, c/h</t>
  </si>
  <si>
    <t>Kods, tāmes Nr.</t>
  </si>
  <si>
    <t>Darba veids vai konstruktīvā elementa nosaukums</t>
  </si>
  <si>
    <t>Tāmes izmaksas (euro)</t>
  </si>
  <si>
    <t>Tai skaitā</t>
  </si>
  <si>
    <t>Darbietilpība (c/h)</t>
  </si>
  <si>
    <t>Būvlaukuma organizācija un uzturēšana</t>
  </si>
  <si>
    <t>Virsizdevumi 12%</t>
  </si>
  <si>
    <t>t.sk. darba aizsardzība</t>
  </si>
  <si>
    <t>Pavisam kopā</t>
  </si>
  <si>
    <t>Lokālā tāme Nr. 1</t>
  </si>
  <si>
    <t>Tāmes izmaksas</t>
  </si>
  <si>
    <t>euro</t>
  </si>
  <si>
    <t>Lokālā tāme Nr. 2</t>
  </si>
  <si>
    <t>Betona bloku siena</t>
  </si>
  <si>
    <t>Koka baļķa soliņš</t>
  </si>
  <si>
    <t>Saliekamo dzelzsbetona bloku 2040x630x400mm izgatavošana un montāža, ieskaitot šuvju 20mm ierīkošanu (cementa java un stiegrojums Ø8); virsmas veids - birstēts betons, saskaņojams autoruzraudzības laikā; tonis - saskaņojams autoruzraudzības laikā; šuvju veids - iedziļinātas, bez fāzes</t>
  </si>
  <si>
    <t>Vēsturiskio barikāžu laika bloku 2400x580x400mm montāža (bloku piegāde - esošo bloku atrašanās vieta, līdz 200m), ieskaitot šuvju 20mm ierīkošanu (cementa java un stiegrojums Ø8); šuvju veids - iedziļinātas, bez fāzes</t>
  </si>
  <si>
    <t>Vēsturiskio barikāžu laika bloku 2450x580x400mm montāža (bloku piegāde - esošo bloku atrašanās vieta, līdz 200m), ieskaitot šuvju 20mm ierīkošanu (cementa java un stiegrojums Ø8); šuvju veids - iedziļinātas, bez fāzes</t>
  </si>
  <si>
    <t>Vēsturiskio barikāžu laika bloku 880x580x400mm montāža (bloku piegāde - esošo bloku atrašanās vieta, līdz 200m), ieskaitot šuvju 20mm ierīkošanu (cementa java un stiegrojums Ø8); šuvju veids - iedziļinātas, bez fāzes</t>
  </si>
  <si>
    <t>Saliekamo dzelzsbetona bloku 400x580x400mm izgatavošana un montāža, ieskaitot šuvju 20mm ierīkošanu (cementa java un stiegrojums Ø8); virsmas veids - birstēts betons, saskaņojams autoruzraudzības laikā; tonis - saskaņojams autoruzraudzības laikā; šuvju veids - iedziļinātas, bez fāzes</t>
  </si>
  <si>
    <t>Saliekamo dzelzsbetona bloku 1230x580x400mm izgatavošana un montāža, ieskaitot šuvju 20mm ierīkošanu (cementa java un stiegrojums Ø8); virsmas veids - birstēts betons, saskaņojams autoruzraudzības laikā; tonis - saskaņojams autoruzraudzības laikā; šuvju veids - iedziļinātas, bez fāzes</t>
  </si>
  <si>
    <t>Saliekamo dzelzsbetona bloku 380x580x400mm izgatavošana un montāža, ieskaitot šuvju 20mm ierīkošanu (cementa java un stiegrojums Ø8); virsmas veids - birstēts betons, saskaņojams autoruzraudzības laikā; tonis - saskaņojams autoruzraudzības laikā; šuvju veids - iedziļinātas, bez fāzes</t>
  </si>
  <si>
    <t>Koka baļķa soliņa izgatavošana un montāža (viengabala brusa. izmēri - 350x350x2800mm, virsma - beicēta/ eļļota (saskaņojams au laikā), tonis - saskaņojams au laikā, koksne - ozols, lapegle ar nepieciešano dimensiju izpildes
nosacījumu, ja tas nav iespējas - egle</t>
  </si>
  <si>
    <t>Vēsturiskā seguma atjaunošana, pēc mūra pārvietošanas</t>
  </si>
  <si>
    <t>Esošās bruģa apmales demontāža</t>
  </si>
  <si>
    <t>Min. mater. maisījums (0/45) h=100mm</t>
  </si>
  <si>
    <t>Rupja smilts h=100mm</t>
  </si>
  <si>
    <t>Esošās grunts blietēšana</t>
  </si>
  <si>
    <t>Jaunizveidojams betona seguma laukums</t>
  </si>
  <si>
    <t>Min. mater. maisījums (0/45) h=120mm</t>
  </si>
  <si>
    <t>Cementa javas izlīdzinošā kārta h=50mm</t>
  </si>
  <si>
    <t>Dolomīta izsijas 2/8 hvid.=20mm</t>
  </si>
  <si>
    <t>Atjaunojams betona bruģis ietvē (bruģis identisks esošam ietves bruģim, saglabājot rakstu paralēlu ielas apmalei)</t>
  </si>
  <si>
    <t>Metāla apmale H no zemes līmeņa = 0mm, modelis - Kinley, AluExcel 100 mm rigid edging</t>
  </si>
  <si>
    <t>Metāla apmale H no zemes līmeņa = 50mm, modelis - Kinley, AluExcel 150 mm reverse flexible edging</t>
  </si>
  <si>
    <t>Betona bruģis</t>
  </si>
  <si>
    <t>Betona bruģa seguma un pamatnes demontāža</t>
  </si>
  <si>
    <t>Demontāžas un zemes darbi</t>
  </si>
  <si>
    <t>Demontāžas darbi</t>
  </si>
  <si>
    <t>Esošā pieminekļa apgaismojuma demontāža</t>
  </si>
  <si>
    <t>Granīta bruģa apdares paaugstinājuma demontāža ap esošo Barikāžu pieminekli (nodot Rīgas Pašvaldības “Rīgas pieminekļa  aģentūrai)</t>
  </si>
  <si>
    <t>Esošā pieminekļa skaidrojošās zīmes demontāža (nodot Rīgas Pašvaldības “Rīgas pieminekļa  aģentūrai)</t>
  </si>
  <si>
    <t>Skuju krūmu zemesgabala zāliena zonā izrakšana</t>
  </si>
  <si>
    <t>Gāzesvada tīklu pārveidošanas darbi (tiek demontēta nefunkcionējošā gāzes kape un par 1,05 m pārvietota gāzes ventilācija)</t>
  </si>
  <si>
    <t>Ceļa zīmes Nr. 326 demontāža</t>
  </si>
  <si>
    <t>Grunts norakšana (pamatu izbūves darbiem), grunts transportēšana uz atbērtni</t>
  </si>
  <si>
    <t>Augsnes virskārtas noņemšana, grunts norakšana (betona laukuma izbūves darbiem), grunts transportēšana uz atbērtni</t>
  </si>
  <si>
    <t>Zemes darbi</t>
  </si>
  <si>
    <t>Monolīts dz/betons h=100mm (betons C35/45 XD3 XC4 XF3, stiegrojums - stiegrojuma siets ∅8 150/150), virsma - birstēta, ar pretslīdēšanas tehnoloģiju, tonis - saskaņojams autoruzraudzības laikā; demoformācijas šuvju izveitojumu sk. rasējumā, šuvju biezums - 20 mm, šuvju tonis saskaņojams autoruzraudzības laikā</t>
  </si>
  <si>
    <t>Lapu kokaugi</t>
  </si>
  <si>
    <t>Ziemcietes</t>
  </si>
  <si>
    <t>Zāļveida ziemcietes</t>
  </si>
  <si>
    <t>Sīpolpuķes</t>
  </si>
  <si>
    <t>Aster divaricatus (Izplestā ziemastere)</t>
  </si>
  <si>
    <t>Achillea millefolium (Parastais pelašķis, šķ.)</t>
  </si>
  <si>
    <t>Cimicifuga ramosa (Zarainā sudrabsvece, šķ.)</t>
  </si>
  <si>
    <t>Helenium hybrida (Helēnija, šķ.)</t>
  </si>
  <si>
    <t>Knautia macedonica (Maķedonijas pēterene)</t>
  </si>
  <si>
    <t>Sanguisorba officinalis (Dziedniecības brūnvālīte, šķ.)</t>
  </si>
  <si>
    <t>Deschampsia caespitosa (Ciņu smilga, šķ.)</t>
  </si>
  <si>
    <t>Panicum virgatum (Īstā sāre, šķ.)</t>
  </si>
  <si>
    <t>Sporobolus heterolepis (Izplestā sporobola)</t>
  </si>
  <si>
    <t>Stipa barbata (Bārdainā stepjulīga)</t>
  </si>
  <si>
    <t>Allium atropurpureum (Tumšpurpura sīpols)</t>
  </si>
  <si>
    <t>Galanthus nivalis (Baltā sniegpulkstenīte)</t>
  </si>
  <si>
    <t>Muscari (Muskare, šķ.)</t>
  </si>
  <si>
    <t>Narcissus (Narcise, šķ.)</t>
  </si>
  <si>
    <t>Tulipa (Tulpe, šķ.)</t>
  </si>
  <si>
    <t>Priežu mulča, augstākās kvalitātes priežu mizu mulča bez koksnes piemaisījumiem, smalkā frakcija (0-5mm) ziemciešu stādījumiem, 30mm</t>
  </si>
  <si>
    <t>Jaunizveidojamā granīta plāksne, L=2850mm, pēc krāsas un biezuma identisku divām esošām fasādes granīta plāksnēm</t>
  </si>
  <si>
    <t>Montāžas darbi</t>
  </si>
  <si>
    <t>Kabeļu izstrādājumi</t>
  </si>
  <si>
    <t>Kabelis ar vara dzīslām NYY-J-3x1,5</t>
  </si>
  <si>
    <t>Kabelis ar vara dzīslām NYY-J-4x6</t>
  </si>
  <si>
    <t>Tranšejas rakšana 1 kabelim 0,7-0,8m dziļumā</t>
  </si>
  <si>
    <t>Brīdinājuma lenta "Uzmanību kabelis!"</t>
  </si>
  <si>
    <t>Kabeļa gala apdare 4x6mm2</t>
  </si>
  <si>
    <t>Montāžas izstrādājumi</t>
  </si>
  <si>
    <t>Aizsargcaurules</t>
  </si>
  <si>
    <t>PE aizsargcaurule, d-75 mm, 450N EVOEL FM</t>
  </si>
  <si>
    <t>Instalācijas materiāli</t>
  </si>
  <si>
    <t>Automātslēdzis 1C10A</t>
  </si>
  <si>
    <t>Pievienojams esošajā sadalnē</t>
  </si>
  <si>
    <t>Nozarojuma uzmava 4x6-3x1,5 ar gēla pildījumu, EASY 6 V</t>
  </si>
  <si>
    <t>Gaismekļi</t>
  </si>
  <si>
    <t>Prožektors ar regulējumu gaismas stara virzienu,
MaxiWoody Compact ø260mm, IP67, iguzzini</t>
  </si>
  <si>
    <t>RIVER 2.2 linear profile for outdoor applications - 20W 230Vac - diffuse optics - 1000 mm, IP67, IK09, L&amp;L Luce&amp;Light</t>
  </si>
  <si>
    <t>Papildus darbi</t>
  </si>
  <si>
    <t>Bruģa demontāža un atjaunošana</t>
  </si>
  <si>
    <t>Digitālā uzmērīšana</t>
  </si>
  <si>
    <t>Izpilddokumentācija, mērījumi</t>
  </si>
  <si>
    <t>Pagaidu žoga montāža (ieskaitot pagaidu vārtus 1gb., platums 4.0m) un nomas maksa</t>
  </si>
  <si>
    <t>Pagaidu elektrības pieslēguma ierīkošana</t>
  </si>
  <si>
    <t>Būvlaukuma uzturēšana</t>
  </si>
  <si>
    <t>Objekta apsardze</t>
  </si>
  <si>
    <t>Elektroenerģijas izmaksas</t>
  </si>
  <si>
    <t>Ūdens patēriņa izmaksas</t>
  </si>
  <si>
    <t>Pārvietojams celtniecības vagoniņš, nomas maksa</t>
  </si>
  <si>
    <t>Biotualete, nomas maksa</t>
  </si>
  <si>
    <t>Būvgrūžu konteineris (pirms seguma ierīkošanas)</t>
  </si>
  <si>
    <t>Sadzīves atkritumu konteineris</t>
  </si>
  <si>
    <t>Maksa par transporta būvju izmantošanu (lietošanu) Rīgas ielu sarkano līniju robežās un transporta būvju un inženierkomunikāciju aizsardzības zonās</t>
  </si>
  <si>
    <t>Berberis thunbergii (Vairāki labi attīstīti dzinumi, h 60-80cm, C5)</t>
  </si>
  <si>
    <t>Cornus alba (Vairāki labi attīstīti dzinumi, h 80-100cm, C20)</t>
  </si>
  <si>
    <t xml:space="preserve">Izliekta statņa pie ēkas M. Pils ielas 6 stūra, ir paredzēta jauna Nr.326 zīme kas tiek papildināta ar Nr. 810 ceļa zīmi </t>
  </si>
  <si>
    <t>Esošā pieminekļa skaidrojošā plāksnes pārvietošana labajā pusē</t>
  </si>
  <si>
    <t>Esošā pieminekļa pamatu demontāža</t>
  </si>
  <si>
    <t>Esošā pieminekļa saudzīga demontāža, uzglabāšana un montāža</t>
  </si>
  <si>
    <t>Objekta nosaukums: VIDES OBJEKTS "1991.GADA BARIKĀŽU PIEMIŅAS ZĪME"</t>
  </si>
  <si>
    <t>Būves nosaukums: VIDES OBJEKTS "1991.GADA BARIKĀŽU PIEMIŅAS ZĪME"</t>
  </si>
  <si>
    <t>Objekta adrese: JĒKABA IELA, RĪGA</t>
  </si>
  <si>
    <t>VIDES OBJEKTS "1991.GADA BARIKĀŽU PIEMIŅAS ZĪME"</t>
  </si>
  <si>
    <t>Vispārējie būvdarbi</t>
  </si>
  <si>
    <t>Lokālā tāme Nr. 3</t>
  </si>
  <si>
    <t>Pārējie darbi</t>
  </si>
  <si>
    <t>Lokālā tāme Nr. 4</t>
  </si>
  <si>
    <t>Apzaļumošanas darbi</t>
  </si>
  <si>
    <t>Ārējie elektrotīkli, apgaismojums</t>
  </si>
  <si>
    <t>Lokālā tāme Nr. 5</t>
  </si>
  <si>
    <t>Info plāksnītes barikādēm, izgatavošana un montāža</t>
  </si>
  <si>
    <t>Peļņa ___% (plānotās peļņas % ierakstīt formulā šūnā D23)</t>
  </si>
  <si>
    <t>Tents -pārsegums (no caurspīdīga materiāla), betona seguma vienmērīgas cietēšanas apstākļu nodrošināšanai</t>
  </si>
  <si>
    <t>Darbu apjomi sastādīti 2020. gadā, pamatojoties uz GP, TS daļas rasējumiem.</t>
  </si>
  <si>
    <t>Darbu apjomi sastādīti 2020. gadā, pamatojoties uz GP, BK, TS daļas rasējumiem.</t>
  </si>
  <si>
    <t>Darbu apjomi sastādīti 2020. gadā, pamatojoties uz TS daļas rasējumiem.</t>
  </si>
  <si>
    <t>Darbu apjomi sastādīti 2020. gadā, pamatojoties uz ELT daļas rasējumiem.</t>
  </si>
  <si>
    <t>Darbu apjomi sastādīti 2021. gadā, pamatojoties uz DOP daļas rasējumiem.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</si>
</sst>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Helv"/>
    </font>
    <font>
      <sz val="10"/>
      <color theme="1"/>
      <name val="Times New Roman"/>
      <family val="1"/>
      <charset val="186"/>
    </font>
    <font>
      <sz val="10"/>
      <name val="Arial"/>
      <family val="2"/>
    </font>
    <font>
      <i/>
      <sz val="10"/>
      <name val="Times New Roman"/>
      <family val="1"/>
      <charset val="186"/>
    </font>
    <font>
      <b/>
      <sz val="10"/>
      <name val="Times New Roman"/>
      <family val="1"/>
    </font>
    <font>
      <b/>
      <sz val="9"/>
      <name val="Times New Roman"/>
      <family val="1"/>
      <charset val="186"/>
    </font>
    <font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4" fillId="0" borderId="0"/>
  </cellStyleXfs>
  <cellXfs count="62">
    <xf numFmtId="0" fontId="0" fillId="0" borderId="0" xfId="0"/>
    <xf numFmtId="0" fontId="3" fillId="0" borderId="0" xfId="0" applyFont="1"/>
    <xf numFmtId="0" fontId="3" fillId="3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2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4" xfId="3" applyFont="1" applyBorder="1" applyAlignment="1">
      <alignment horizontal="right" vertical="center"/>
    </xf>
    <xf numFmtId="0" fontId="3" fillId="0" borderId="4" xfId="3" applyFont="1" applyBorder="1" applyAlignment="1">
      <alignment horizontal="center" vertical="center" wrapText="1"/>
    </xf>
    <xf numFmtId="0" fontId="3" fillId="0" borderId="4" xfId="4" applyFont="1" applyBorder="1" applyAlignment="1">
      <alignment horizontal="left"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5" xfId="3" applyFont="1" applyBorder="1" applyAlignment="1">
      <alignment horizontal="right" vertical="center" indent="2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indent="1"/>
    </xf>
    <xf numFmtId="0" fontId="5" fillId="0" borderId="7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8" xfId="5" applyFont="1" applyBorder="1" applyAlignment="1">
      <alignment horizontal="center"/>
    </xf>
    <xf numFmtId="49" fontId="3" fillId="0" borderId="9" xfId="5" applyNumberFormat="1" applyFont="1" applyBorder="1" applyAlignment="1">
      <alignment horizontal="center"/>
    </xf>
    <xf numFmtId="0" fontId="2" fillId="0" borderId="10" xfId="5" applyFont="1" applyBorder="1" applyAlignment="1">
      <alignment horizontal="right" indent="1"/>
    </xf>
    <xf numFmtId="4" fontId="2" fillId="0" borderId="11" xfId="5" applyNumberFormat="1" applyFont="1" applyBorder="1" applyAlignment="1">
      <alignment horizontal="center" vertical="center"/>
    </xf>
    <xf numFmtId="0" fontId="3" fillId="0" borderId="3" xfId="5" applyFont="1" applyBorder="1"/>
    <xf numFmtId="49" fontId="3" fillId="0" borderId="4" xfId="5" applyNumberFormat="1" applyFont="1" applyBorder="1"/>
    <xf numFmtId="0" fontId="3" fillId="0" borderId="5" xfId="5" applyFont="1" applyBorder="1" applyAlignment="1">
      <alignment horizontal="right" indent="1"/>
    </xf>
    <xf numFmtId="4" fontId="3" fillId="0" borderId="1" xfId="5" applyNumberFormat="1" applyFont="1" applyBorder="1" applyAlignment="1">
      <alignment horizontal="center" vertical="center"/>
    </xf>
    <xf numFmtId="4" fontId="7" fillId="0" borderId="1" xfId="5" applyNumberFormat="1" applyFont="1" applyBorder="1" applyAlignment="1">
      <alignment vertical="center"/>
    </xf>
    <xf numFmtId="4" fontId="7" fillId="0" borderId="1" xfId="5" applyNumberFormat="1" applyFont="1" applyBorder="1" applyAlignment="1">
      <alignment horizontal="center" vertical="center"/>
    </xf>
    <xf numFmtId="4" fontId="3" fillId="0" borderId="1" xfId="5" applyNumberFormat="1" applyFont="1" applyBorder="1" applyAlignment="1">
      <alignment vertical="center"/>
    </xf>
    <xf numFmtId="0" fontId="7" fillId="0" borderId="5" xfId="5" applyFont="1" applyBorder="1" applyAlignment="1">
      <alignment horizontal="right" indent="1"/>
    </xf>
    <xf numFmtId="0" fontId="2" fillId="0" borderId="5" xfId="5" applyFont="1" applyBorder="1" applyAlignment="1">
      <alignment horizontal="right" indent="1"/>
    </xf>
    <xf numFmtId="4" fontId="2" fillId="0" borderId="1" xfId="5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/>
    <xf numFmtId="0" fontId="9" fillId="2" borderId="1" xfId="0" applyFont="1" applyFill="1" applyBorder="1" applyAlignment="1">
      <alignment horizontal="center" vertical="center" wrapText="1"/>
    </xf>
    <xf numFmtId="0" fontId="3" fillId="0" borderId="7" xfId="0" quotePrefix="1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12" xfId="0" quotePrefix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 wrapText="1" indent="1"/>
    </xf>
    <xf numFmtId="0" fontId="3" fillId="0" borderId="2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90"/>
    </xf>
  </cellXfs>
  <cellStyles count="6">
    <cellStyle name="Normal_Papilddarbu tame" xfId="3" xr:uid="{00000000-0005-0000-0000-000001000000}"/>
    <cellStyle name="Normal_Sheet1 2" xfId="2" xr:uid="{00000000-0005-0000-0000-000002000000}"/>
    <cellStyle name="Parastais 4" xfId="4" xr:uid="{00000000-0005-0000-0000-000003000000}"/>
    <cellStyle name="Parasts" xfId="0" builtinId="0"/>
    <cellStyle name="Style 1" xfId="5" xr:uid="{00000000-0005-0000-0000-000004000000}"/>
    <cellStyle name="Обычный_33. OZOLNIEKU NOVADA DOME_OZO SKOLA_TELPU, GAITENU, KAPNU TELPU REMONTS_TAME_VADIMS_2011_02_25_melnraksts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4"/>
  <sheetViews>
    <sheetView topLeftCell="A4" zoomScaleNormal="100" zoomScaleSheetLayoutView="100" workbookViewId="0">
      <selection activeCell="C27" sqref="C27"/>
    </sheetView>
  </sheetViews>
  <sheetFormatPr defaultColWidth="9.109375" defaultRowHeight="13.2" x14ac:dyDescent="0.25"/>
  <cols>
    <col min="1" max="1" width="6.6640625" style="1" customWidth="1"/>
    <col min="2" max="2" width="7.77734375" style="1" customWidth="1"/>
    <col min="3" max="3" width="42.109375" style="1" customWidth="1"/>
    <col min="4" max="4" width="11.44140625" style="1" customWidth="1"/>
    <col min="5" max="5" width="10.77734375" style="1" customWidth="1"/>
    <col min="6" max="6" width="13.6640625" style="1" customWidth="1"/>
    <col min="7" max="7" width="10.77734375" style="1" customWidth="1"/>
    <col min="8" max="8" width="11.44140625" style="1" customWidth="1"/>
    <col min="9" max="16384" width="9.109375" style="1"/>
  </cols>
  <sheetData>
    <row r="1" spans="1:8" x14ac:dyDescent="0.25">
      <c r="A1" s="54" t="s">
        <v>26</v>
      </c>
      <c r="B1" s="54"/>
      <c r="C1" s="54"/>
      <c r="D1" s="54"/>
      <c r="E1" s="54"/>
      <c r="F1" s="54"/>
      <c r="G1" s="54"/>
      <c r="H1" s="54"/>
    </row>
    <row r="2" spans="1:8" x14ac:dyDescent="0.25">
      <c r="A2" s="54" t="s">
        <v>140</v>
      </c>
      <c r="B2" s="54"/>
      <c r="C2" s="54"/>
      <c r="D2" s="54"/>
      <c r="E2" s="54"/>
      <c r="F2" s="54"/>
      <c r="G2" s="54"/>
      <c r="H2" s="54"/>
    </row>
    <row r="4" spans="1:8" x14ac:dyDescent="0.25">
      <c r="A4" s="43" t="s">
        <v>137</v>
      </c>
    </row>
    <row r="5" spans="1:8" x14ac:dyDescent="0.25">
      <c r="A5" s="43" t="s">
        <v>138</v>
      </c>
    </row>
    <row r="6" spans="1:8" x14ac:dyDescent="0.25">
      <c r="A6" s="43" t="s">
        <v>139</v>
      </c>
    </row>
    <row r="7" spans="1:8" x14ac:dyDescent="0.25">
      <c r="A7" s="43"/>
    </row>
    <row r="8" spans="1:8" x14ac:dyDescent="0.25">
      <c r="A8" s="15"/>
    </row>
    <row r="9" spans="1:8" x14ac:dyDescent="0.25">
      <c r="E9" s="17" t="s">
        <v>27</v>
      </c>
      <c r="F9" s="16">
        <f>D24</f>
        <v>0</v>
      </c>
    </row>
    <row r="10" spans="1:8" x14ac:dyDescent="0.25">
      <c r="E10" s="17" t="s">
        <v>28</v>
      </c>
      <c r="F10" s="18">
        <f>H20</f>
        <v>0</v>
      </c>
    </row>
    <row r="12" spans="1:8" x14ac:dyDescent="0.25">
      <c r="H12" s="19"/>
    </row>
    <row r="13" spans="1:8" ht="13.5" customHeight="1" x14ac:dyDescent="0.25">
      <c r="A13" s="55" t="s">
        <v>0</v>
      </c>
      <c r="B13" s="56" t="s">
        <v>29</v>
      </c>
      <c r="C13" s="55" t="s">
        <v>30</v>
      </c>
      <c r="D13" s="56" t="s">
        <v>31</v>
      </c>
      <c r="E13" s="58" t="s">
        <v>32</v>
      </c>
      <c r="F13" s="59"/>
      <c r="G13" s="59"/>
      <c r="H13" s="56" t="s">
        <v>33</v>
      </c>
    </row>
    <row r="14" spans="1:8" ht="74.25" customHeight="1" x14ac:dyDescent="0.25">
      <c r="A14" s="55"/>
      <c r="B14" s="57"/>
      <c r="C14" s="55"/>
      <c r="D14" s="57"/>
      <c r="E14" s="44" t="s">
        <v>9</v>
      </c>
      <c r="F14" s="44" t="s">
        <v>10</v>
      </c>
      <c r="G14" s="44" t="s">
        <v>11</v>
      </c>
      <c r="H14" s="57"/>
    </row>
    <row r="15" spans="1:8" x14ac:dyDescent="0.25">
      <c r="A15" s="20">
        <v>1</v>
      </c>
      <c r="B15" s="45">
        <v>1</v>
      </c>
      <c r="C15" s="46" t="s">
        <v>34</v>
      </c>
      <c r="D15" s="21">
        <f>E15+F15+G15</f>
        <v>0</v>
      </c>
      <c r="E15" s="21">
        <f>'1_Būvlauk.org. un uzturēšana...'!M27</f>
        <v>0</v>
      </c>
      <c r="F15" s="21">
        <f>'1_Būvlauk.org. un uzturēšana...'!N27</f>
        <v>0</v>
      </c>
      <c r="G15" s="21">
        <f>'1_Būvlauk.org. un uzturēšana...'!O27</f>
        <v>0</v>
      </c>
      <c r="H15" s="21">
        <f>'1_Būvlauk.org. un uzturēšana...'!L27</f>
        <v>0</v>
      </c>
    </row>
    <row r="16" spans="1:8" x14ac:dyDescent="0.25">
      <c r="A16" s="3">
        <f>A15+1</f>
        <v>2</v>
      </c>
      <c r="B16" s="22">
        <v>2</v>
      </c>
      <c r="C16" s="4" t="s">
        <v>66</v>
      </c>
      <c r="D16" s="23">
        <f t="shared" ref="D16:D19" si="0">E16+F16+G16</f>
        <v>0</v>
      </c>
      <c r="E16" s="23">
        <f>'2_Demontāžas un zemes darbi'!M26</f>
        <v>0</v>
      </c>
      <c r="F16" s="23">
        <f>'2_Demontāžas un zemes darbi'!N26</f>
        <v>0</v>
      </c>
      <c r="G16" s="23">
        <f>'2_Demontāžas un zemes darbi'!O26</f>
        <v>0</v>
      </c>
      <c r="H16" s="23">
        <f>'2_Demontāžas un zemes darbi'!L26</f>
        <v>0</v>
      </c>
    </row>
    <row r="17" spans="1:8" x14ac:dyDescent="0.25">
      <c r="A17" s="3">
        <f t="shared" ref="A17" si="1">A16+1</f>
        <v>3</v>
      </c>
      <c r="B17" s="22">
        <v>3</v>
      </c>
      <c r="C17" s="4" t="s">
        <v>141</v>
      </c>
      <c r="D17" s="23">
        <f t="shared" si="0"/>
        <v>0</v>
      </c>
      <c r="E17" s="23">
        <f>'3_Vispārējie būvdarbi'!M40</f>
        <v>0</v>
      </c>
      <c r="F17" s="23">
        <f>'3_Vispārējie būvdarbi'!N40</f>
        <v>0</v>
      </c>
      <c r="G17" s="23">
        <f>'3_Vispārējie būvdarbi'!O40</f>
        <v>0</v>
      </c>
      <c r="H17" s="23">
        <f>'3_Vispārējie būvdarbi'!L40</f>
        <v>0</v>
      </c>
    </row>
    <row r="18" spans="1:8" x14ac:dyDescent="0.25">
      <c r="A18" s="3">
        <v>4</v>
      </c>
      <c r="B18" s="22">
        <v>4</v>
      </c>
      <c r="C18" s="4" t="s">
        <v>145</v>
      </c>
      <c r="D18" s="23">
        <f t="shared" ref="D18" si="2">E18+F18+G18</f>
        <v>0</v>
      </c>
      <c r="E18" s="23">
        <f>'4_Apzaļumošanas darbi'!M39</f>
        <v>0</v>
      </c>
      <c r="F18" s="23">
        <f>'4_Apzaļumošanas darbi'!N39</f>
        <v>0</v>
      </c>
      <c r="G18" s="23">
        <f>'4_Apzaļumošanas darbi'!O39</f>
        <v>0</v>
      </c>
      <c r="H18" s="23">
        <f>'4_Apzaļumošanas darbi'!L39</f>
        <v>0</v>
      </c>
    </row>
    <row r="19" spans="1:8" x14ac:dyDescent="0.25">
      <c r="A19" s="42">
        <v>5</v>
      </c>
      <c r="B19" s="47">
        <v>5</v>
      </c>
      <c r="C19" s="41" t="s">
        <v>146</v>
      </c>
      <c r="D19" s="48">
        <f t="shared" si="0"/>
        <v>0</v>
      </c>
      <c r="E19" s="48">
        <f>'5_Ārējie elektrotīkli'!M36</f>
        <v>0</v>
      </c>
      <c r="F19" s="48">
        <f>'5_Ārējie elektrotīkli'!N36</f>
        <v>0</v>
      </c>
      <c r="G19" s="48">
        <f>'5_Ārējie elektrotīkli'!O36</f>
        <v>0</v>
      </c>
      <c r="H19" s="48">
        <f>'5_Ārējie elektrotīkli'!L36</f>
        <v>0</v>
      </c>
    </row>
    <row r="20" spans="1:8" x14ac:dyDescent="0.25">
      <c r="A20" s="24"/>
      <c r="B20" s="25"/>
      <c r="C20" s="26" t="s">
        <v>25</v>
      </c>
      <c r="D20" s="27">
        <f>ROUND(SUM(D15:D19),2)</f>
        <v>0</v>
      </c>
      <c r="E20" s="27">
        <f>ROUND(SUM(E15:E19),2)</f>
        <v>0</v>
      </c>
      <c r="F20" s="27">
        <f>ROUND(SUM(F15:F19),2)</f>
        <v>0</v>
      </c>
      <c r="G20" s="27">
        <f>ROUND(SUM(G15:G19),2)</f>
        <v>0</v>
      </c>
      <c r="H20" s="27">
        <f>ROUND(SUM(H15:H19),2)</f>
        <v>0</v>
      </c>
    </row>
    <row r="21" spans="1:8" x14ac:dyDescent="0.25">
      <c r="A21" s="28"/>
      <c r="B21" s="29"/>
      <c r="C21" s="30" t="s">
        <v>35</v>
      </c>
      <c r="D21" s="31">
        <f>ROUND(D20*12%,2)</f>
        <v>0</v>
      </c>
      <c r="E21" s="32"/>
      <c r="F21" s="33"/>
      <c r="G21" s="34"/>
      <c r="H21" s="32"/>
    </row>
    <row r="22" spans="1:8" x14ac:dyDescent="0.25">
      <c r="A22" s="28"/>
      <c r="B22" s="29"/>
      <c r="C22" s="35" t="s">
        <v>36</v>
      </c>
      <c r="D22" s="33">
        <f>ROUND(D21*5%,2)</f>
        <v>0</v>
      </c>
      <c r="E22" s="34"/>
      <c r="F22" s="34"/>
      <c r="G22" s="34"/>
      <c r="H22" s="34"/>
    </row>
    <row r="23" spans="1:8" x14ac:dyDescent="0.25">
      <c r="A23" s="28"/>
      <c r="B23" s="29"/>
      <c r="C23" s="30" t="s">
        <v>149</v>
      </c>
      <c r="D23" s="31">
        <f>ROUND(D20*4%,2)</f>
        <v>0</v>
      </c>
      <c r="E23" s="34"/>
      <c r="F23" s="34"/>
      <c r="G23" s="34"/>
      <c r="H23" s="34"/>
    </row>
    <row r="24" spans="1:8" x14ac:dyDescent="0.25">
      <c r="A24" s="28"/>
      <c r="B24" s="29"/>
      <c r="C24" s="36" t="s">
        <v>37</v>
      </c>
      <c r="D24" s="37">
        <f>D20+D21+D23</f>
        <v>0</v>
      </c>
      <c r="E24" s="37"/>
      <c r="F24" s="34"/>
      <c r="G24" s="34"/>
      <c r="H24" s="34"/>
    </row>
  </sheetData>
  <mergeCells count="8">
    <mergeCell ref="A1:H1"/>
    <mergeCell ref="A2:H2"/>
    <mergeCell ref="A13:A14"/>
    <mergeCell ref="B13:B14"/>
    <mergeCell ref="C13:C14"/>
    <mergeCell ref="D13:D14"/>
    <mergeCell ref="E13:G13"/>
    <mergeCell ref="H13:H14"/>
  </mergeCells>
  <printOptions horizontalCentered="1"/>
  <pageMargins left="0.62" right="0.23622047244094491" top="0.78740157480314965" bottom="0.39370078740157483" header="0.19685039370078741" footer="0.19685039370078741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8A330-E1E2-4229-8DE6-F63BE514D47C}">
  <sheetPr>
    <pageSetUpPr fitToPage="1"/>
  </sheetPr>
  <dimension ref="A1:P27"/>
  <sheetViews>
    <sheetView tabSelected="1" topLeftCell="A10" zoomScaleNormal="100" zoomScaleSheetLayoutView="100" workbookViewId="0">
      <selection activeCell="C19" sqref="C19"/>
    </sheetView>
  </sheetViews>
  <sheetFormatPr defaultColWidth="9.109375" defaultRowHeight="13.2" x14ac:dyDescent="0.25"/>
  <cols>
    <col min="1" max="1" width="5" style="1" customWidth="1"/>
    <col min="2" max="2" width="7.44140625" style="1" customWidth="1"/>
    <col min="3" max="3" width="45.109375" style="1" customWidth="1"/>
    <col min="4" max="4" width="6.44140625" style="1" customWidth="1"/>
    <col min="5" max="5" width="8.109375" style="1" customWidth="1"/>
    <col min="6" max="6" width="6.6640625" style="1" customWidth="1"/>
    <col min="7" max="7" width="7" style="1" customWidth="1"/>
    <col min="8" max="8" width="7.44140625" style="1" customWidth="1"/>
    <col min="9" max="9" width="8.6640625" style="1" customWidth="1"/>
    <col min="10" max="10" width="7.77734375" style="1" customWidth="1"/>
    <col min="11" max="12" width="8.44140625" style="1" customWidth="1"/>
    <col min="13" max="13" width="9.44140625" style="1" customWidth="1"/>
    <col min="14" max="14" width="10.109375" style="1" customWidth="1"/>
    <col min="15" max="15" width="9.44140625" style="1" customWidth="1"/>
    <col min="16" max="16" width="9.77734375" style="1" bestFit="1" customWidth="1"/>
    <col min="17" max="16384" width="9.109375" style="1"/>
  </cols>
  <sheetData>
    <row r="1" spans="1:16" x14ac:dyDescent="0.25">
      <c r="A1" s="54" t="s">
        <v>38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x14ac:dyDescent="0.25">
      <c r="A2" s="60" t="s">
        <v>34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4" spans="1:16" x14ac:dyDescent="0.25">
      <c r="A4" s="43" t="s">
        <v>137</v>
      </c>
    </row>
    <row r="5" spans="1:16" x14ac:dyDescent="0.25">
      <c r="A5" s="43" t="s">
        <v>138</v>
      </c>
    </row>
    <row r="6" spans="1:16" x14ac:dyDescent="0.25">
      <c r="A6" s="43" t="s">
        <v>139</v>
      </c>
      <c r="M6" s="15" t="s">
        <v>39</v>
      </c>
      <c r="O6" s="16">
        <f>P27</f>
        <v>0</v>
      </c>
      <c r="P6" s="15" t="s">
        <v>40</v>
      </c>
    </row>
    <row r="7" spans="1:16" x14ac:dyDescent="0.25">
      <c r="A7" s="43"/>
    </row>
    <row r="8" spans="1:16" x14ac:dyDescent="0.25">
      <c r="A8" s="43" t="s">
        <v>155</v>
      </c>
      <c r="M8" s="15"/>
    </row>
    <row r="10" spans="1:16" ht="13.5" customHeight="1" x14ac:dyDescent="0.25">
      <c r="A10" s="61" t="s">
        <v>0</v>
      </c>
      <c r="B10" s="61" t="s">
        <v>1</v>
      </c>
      <c r="C10" s="55" t="s">
        <v>2</v>
      </c>
      <c r="D10" s="61" t="s">
        <v>3</v>
      </c>
      <c r="E10" s="61" t="s">
        <v>4</v>
      </c>
      <c r="F10" s="55" t="s">
        <v>5</v>
      </c>
      <c r="G10" s="55"/>
      <c r="H10" s="55"/>
      <c r="I10" s="55"/>
      <c r="J10" s="55"/>
      <c r="K10" s="55"/>
      <c r="L10" s="55" t="s">
        <v>6</v>
      </c>
      <c r="M10" s="55"/>
      <c r="N10" s="55"/>
      <c r="O10" s="55"/>
      <c r="P10" s="55"/>
    </row>
    <row r="11" spans="1:16" ht="80.7" customHeight="1" x14ac:dyDescent="0.25">
      <c r="A11" s="61"/>
      <c r="B11" s="61"/>
      <c r="C11" s="55"/>
      <c r="D11" s="61"/>
      <c r="E11" s="61"/>
      <c r="F11" s="49" t="s">
        <v>7</v>
      </c>
      <c r="G11" s="49" t="s">
        <v>8</v>
      </c>
      <c r="H11" s="49" t="s">
        <v>9</v>
      </c>
      <c r="I11" s="49" t="s">
        <v>10</v>
      </c>
      <c r="J11" s="49" t="s">
        <v>11</v>
      </c>
      <c r="K11" s="49" t="s">
        <v>12</v>
      </c>
      <c r="L11" s="49" t="s">
        <v>13</v>
      </c>
      <c r="M11" s="49" t="s">
        <v>9</v>
      </c>
      <c r="N11" s="49" t="s">
        <v>10</v>
      </c>
      <c r="O11" s="49" t="s">
        <v>11</v>
      </c>
      <c r="P11" s="49" t="s">
        <v>14</v>
      </c>
    </row>
    <row r="12" spans="1:16" x14ac:dyDescent="0.25">
      <c r="A12" s="38"/>
      <c r="B12" s="3"/>
      <c r="C12" s="40" t="s">
        <v>19</v>
      </c>
      <c r="D12" s="5"/>
      <c r="E12" s="3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26.4" x14ac:dyDescent="0.25">
      <c r="A13" s="2">
        <v>1</v>
      </c>
      <c r="B13" s="3" t="s">
        <v>15</v>
      </c>
      <c r="C13" s="4" t="s">
        <v>120</v>
      </c>
      <c r="D13" s="5" t="s">
        <v>18</v>
      </c>
      <c r="E13" s="3">
        <v>43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2">
        <f>A13+1</f>
        <v>2</v>
      </c>
      <c r="B14" s="3" t="s">
        <v>15</v>
      </c>
      <c r="C14" s="4" t="s">
        <v>126</v>
      </c>
      <c r="D14" s="5" t="s">
        <v>20</v>
      </c>
      <c r="E14" s="3">
        <v>1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x14ac:dyDescent="0.25">
      <c r="A15" s="2">
        <f t="shared" ref="A15:A21" si="0">A14+1</f>
        <v>3</v>
      </c>
      <c r="B15" s="3" t="s">
        <v>15</v>
      </c>
      <c r="C15" s="4" t="s">
        <v>127</v>
      </c>
      <c r="D15" s="5" t="s">
        <v>20</v>
      </c>
      <c r="E15" s="3">
        <v>1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x14ac:dyDescent="0.25">
      <c r="A16" s="2">
        <f t="shared" si="0"/>
        <v>4</v>
      </c>
      <c r="B16" s="3" t="s">
        <v>15</v>
      </c>
      <c r="C16" s="4" t="s">
        <v>128</v>
      </c>
      <c r="D16" s="5" t="s">
        <v>20</v>
      </c>
      <c r="E16" s="3">
        <v>1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x14ac:dyDescent="0.25">
      <c r="A17" s="2">
        <f t="shared" si="0"/>
        <v>5</v>
      </c>
      <c r="B17" s="3" t="s">
        <v>15</v>
      </c>
      <c r="C17" s="4" t="s">
        <v>129</v>
      </c>
      <c r="D17" s="5" t="s">
        <v>20</v>
      </c>
      <c r="E17" s="3">
        <v>1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x14ac:dyDescent="0.25">
      <c r="A18" s="2">
        <f t="shared" si="0"/>
        <v>6</v>
      </c>
      <c r="B18" s="3" t="s">
        <v>15</v>
      </c>
      <c r="C18" s="4" t="s">
        <v>21</v>
      </c>
      <c r="D18" s="5" t="s">
        <v>20</v>
      </c>
      <c r="E18" s="3">
        <v>1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6.4" x14ac:dyDescent="0.25">
      <c r="A19" s="2">
        <f t="shared" si="0"/>
        <v>7</v>
      </c>
      <c r="B19" s="3" t="s">
        <v>15</v>
      </c>
      <c r="C19" s="4" t="s">
        <v>150</v>
      </c>
      <c r="D19" s="5" t="s">
        <v>24</v>
      </c>
      <c r="E19" s="3">
        <v>50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25">
      <c r="A20" s="2">
        <f t="shared" si="0"/>
        <v>8</v>
      </c>
      <c r="B20" s="3" t="s">
        <v>15</v>
      </c>
      <c r="C20" s="4" t="s">
        <v>121</v>
      </c>
      <c r="D20" s="5" t="s">
        <v>23</v>
      </c>
      <c r="E20" s="3">
        <v>1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39.6" x14ac:dyDescent="0.25">
      <c r="A21" s="2">
        <f t="shared" si="0"/>
        <v>9</v>
      </c>
      <c r="B21" s="3" t="s">
        <v>15</v>
      </c>
      <c r="C21" s="4" t="s">
        <v>130</v>
      </c>
      <c r="D21" s="5" t="s">
        <v>23</v>
      </c>
      <c r="E21" s="3">
        <v>1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x14ac:dyDescent="0.25">
      <c r="A22" s="2"/>
      <c r="B22" s="3"/>
      <c r="C22" s="4"/>
      <c r="D22" s="5"/>
      <c r="E22" s="3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x14ac:dyDescent="0.25">
      <c r="A23" s="2"/>
      <c r="B23" s="3"/>
      <c r="C23" s="40" t="s">
        <v>122</v>
      </c>
      <c r="D23" s="5"/>
      <c r="E23" s="3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x14ac:dyDescent="0.25">
      <c r="A24" s="2">
        <f>A21+1</f>
        <v>10</v>
      </c>
      <c r="B24" s="3" t="s">
        <v>15</v>
      </c>
      <c r="C24" s="4" t="s">
        <v>123</v>
      </c>
      <c r="D24" s="5" t="s">
        <v>23</v>
      </c>
      <c r="E24" s="3">
        <v>1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25">
      <c r="A25" s="2">
        <f t="shared" ref="A25:A26" si="1">A24+1</f>
        <v>11</v>
      </c>
      <c r="B25" s="3" t="s">
        <v>15</v>
      </c>
      <c r="C25" s="4" t="s">
        <v>124</v>
      </c>
      <c r="D25" s="5" t="s">
        <v>23</v>
      </c>
      <c r="E25" s="3">
        <v>1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x14ac:dyDescent="0.25">
      <c r="A26" s="2">
        <f t="shared" si="1"/>
        <v>12</v>
      </c>
      <c r="B26" s="3" t="s">
        <v>15</v>
      </c>
      <c r="C26" s="4" t="s">
        <v>125</v>
      </c>
      <c r="D26" s="5" t="s">
        <v>23</v>
      </c>
      <c r="E26" s="3">
        <v>1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6.05" customHeight="1" x14ac:dyDescent="0.25">
      <c r="A27" s="7"/>
      <c r="B27" s="8"/>
      <c r="C27" s="9"/>
      <c r="D27" s="10"/>
      <c r="E27" s="11"/>
      <c r="F27" s="12"/>
      <c r="G27" s="12"/>
      <c r="H27" s="12"/>
      <c r="I27" s="12"/>
      <c r="J27" s="12"/>
      <c r="K27" s="13" t="s">
        <v>17</v>
      </c>
      <c r="L27" s="14">
        <f>SUBTOTAL(9,L12:L26)</f>
        <v>0</v>
      </c>
      <c r="M27" s="14">
        <f t="shared" ref="M27:P27" si="2">SUBTOTAL(9,M12:M26)</f>
        <v>0</v>
      </c>
      <c r="N27" s="14">
        <f t="shared" si="2"/>
        <v>0</v>
      </c>
      <c r="O27" s="14">
        <f t="shared" si="2"/>
        <v>0</v>
      </c>
      <c r="P27" s="14">
        <f t="shared" si="2"/>
        <v>0</v>
      </c>
    </row>
  </sheetData>
  <mergeCells count="9">
    <mergeCell ref="A1:P1"/>
    <mergeCell ref="A2:P2"/>
    <mergeCell ref="A10:A11"/>
    <mergeCell ref="B10:B11"/>
    <mergeCell ref="C10:C11"/>
    <mergeCell ref="D10:D11"/>
    <mergeCell ref="E10:E11"/>
    <mergeCell ref="F10:K10"/>
    <mergeCell ref="L10:P10"/>
  </mergeCells>
  <printOptions horizontalCentered="1"/>
  <pageMargins left="0.47244094488188981" right="0.23622047244094491" top="0.78740157480314965" bottom="0.39370078740157483" header="0.19685039370078741" footer="0.19685039370078741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014A-F22F-43D2-8286-57819090C607}">
  <sheetPr>
    <pageSetUpPr fitToPage="1"/>
  </sheetPr>
  <dimension ref="A1:P26"/>
  <sheetViews>
    <sheetView zoomScaleNormal="100" zoomScaleSheetLayoutView="100" workbookViewId="0">
      <selection activeCell="A8" sqref="A8"/>
    </sheetView>
  </sheetViews>
  <sheetFormatPr defaultColWidth="9.109375" defaultRowHeight="13.2" x14ac:dyDescent="0.25"/>
  <cols>
    <col min="1" max="1" width="5" style="1" customWidth="1"/>
    <col min="2" max="2" width="7.44140625" style="1" customWidth="1"/>
    <col min="3" max="3" width="45.109375" style="1" customWidth="1"/>
    <col min="4" max="4" width="6.44140625" style="1" customWidth="1"/>
    <col min="5" max="5" width="8.109375" style="1" customWidth="1"/>
    <col min="6" max="6" width="6.6640625" style="1" customWidth="1"/>
    <col min="7" max="7" width="7" style="1" customWidth="1"/>
    <col min="8" max="8" width="7.44140625" style="1" customWidth="1"/>
    <col min="9" max="9" width="8.6640625" style="1" customWidth="1"/>
    <col min="10" max="10" width="7.77734375" style="1" customWidth="1"/>
    <col min="11" max="12" width="8.44140625" style="1" customWidth="1"/>
    <col min="13" max="13" width="9.44140625" style="1" customWidth="1"/>
    <col min="14" max="14" width="10.109375" style="1" customWidth="1"/>
    <col min="15" max="15" width="9.44140625" style="1" customWidth="1"/>
    <col min="16" max="16" width="9.77734375" style="1" bestFit="1" customWidth="1"/>
    <col min="17" max="16384" width="9.109375" style="1"/>
  </cols>
  <sheetData>
    <row r="1" spans="1:16" x14ac:dyDescent="0.25">
      <c r="A1" s="54" t="s">
        <v>41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x14ac:dyDescent="0.25">
      <c r="A2" s="60" t="s">
        <v>66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4" spans="1:16" x14ac:dyDescent="0.25">
      <c r="A4" s="43" t="s">
        <v>137</v>
      </c>
    </row>
    <row r="5" spans="1:16" x14ac:dyDescent="0.25">
      <c r="A5" s="43" t="s">
        <v>138</v>
      </c>
    </row>
    <row r="6" spans="1:16" x14ac:dyDescent="0.25">
      <c r="A6" s="43" t="s">
        <v>139</v>
      </c>
      <c r="M6" s="15" t="s">
        <v>39</v>
      </c>
      <c r="O6" s="16">
        <f>P26</f>
        <v>0</v>
      </c>
      <c r="P6" s="15" t="s">
        <v>40</v>
      </c>
    </row>
    <row r="7" spans="1:16" x14ac:dyDescent="0.25">
      <c r="A7" s="43"/>
    </row>
    <row r="8" spans="1:16" x14ac:dyDescent="0.25">
      <c r="A8" s="43" t="s">
        <v>151</v>
      </c>
      <c r="M8" s="15"/>
    </row>
    <row r="10" spans="1:16" ht="13.5" customHeight="1" x14ac:dyDescent="0.25">
      <c r="A10" s="61" t="s">
        <v>0</v>
      </c>
      <c r="B10" s="61" t="s">
        <v>1</v>
      </c>
      <c r="C10" s="55" t="s">
        <v>2</v>
      </c>
      <c r="D10" s="61" t="s">
        <v>3</v>
      </c>
      <c r="E10" s="61" t="s">
        <v>4</v>
      </c>
      <c r="F10" s="55" t="s">
        <v>5</v>
      </c>
      <c r="G10" s="55"/>
      <c r="H10" s="55"/>
      <c r="I10" s="55"/>
      <c r="J10" s="55"/>
      <c r="K10" s="55"/>
      <c r="L10" s="55" t="s">
        <v>6</v>
      </c>
      <c r="M10" s="55"/>
      <c r="N10" s="55"/>
      <c r="O10" s="55"/>
      <c r="P10" s="55"/>
    </row>
    <row r="11" spans="1:16" ht="80.7" customHeight="1" x14ac:dyDescent="0.25">
      <c r="A11" s="61"/>
      <c r="B11" s="61"/>
      <c r="C11" s="55"/>
      <c r="D11" s="61"/>
      <c r="E11" s="61"/>
      <c r="F11" s="49" t="s">
        <v>7</v>
      </c>
      <c r="G11" s="49" t="s">
        <v>8</v>
      </c>
      <c r="H11" s="49" t="s">
        <v>9</v>
      </c>
      <c r="I11" s="49" t="s">
        <v>10</v>
      </c>
      <c r="J11" s="49" t="s">
        <v>11</v>
      </c>
      <c r="K11" s="49" t="s">
        <v>12</v>
      </c>
      <c r="L11" s="49" t="s">
        <v>13</v>
      </c>
      <c r="M11" s="49" t="s">
        <v>9</v>
      </c>
      <c r="N11" s="49" t="s">
        <v>10</v>
      </c>
      <c r="O11" s="49" t="s">
        <v>11</v>
      </c>
      <c r="P11" s="49" t="s">
        <v>14</v>
      </c>
    </row>
    <row r="12" spans="1:16" x14ac:dyDescent="0.25">
      <c r="A12" s="2"/>
      <c r="B12" s="3"/>
      <c r="C12" s="40" t="s">
        <v>67</v>
      </c>
      <c r="D12" s="5"/>
      <c r="E12" s="3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2">
        <v>1</v>
      </c>
      <c r="B13" s="3" t="s">
        <v>15</v>
      </c>
      <c r="C13" s="4" t="s">
        <v>53</v>
      </c>
      <c r="D13" s="5" t="s">
        <v>18</v>
      </c>
      <c r="E13" s="3">
        <v>28.3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39.6" x14ac:dyDescent="0.25">
      <c r="A14" s="2">
        <f t="shared" ref="A14:A22" si="0">A13+1</f>
        <v>2</v>
      </c>
      <c r="B14" s="3" t="s">
        <v>15</v>
      </c>
      <c r="C14" s="4" t="s">
        <v>69</v>
      </c>
      <c r="D14" s="5" t="s">
        <v>24</v>
      </c>
      <c r="E14" s="3">
        <v>20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x14ac:dyDescent="0.25">
      <c r="A15" s="2">
        <f t="shared" si="0"/>
        <v>3</v>
      </c>
      <c r="B15" s="3" t="s">
        <v>15</v>
      </c>
      <c r="C15" s="4" t="s">
        <v>135</v>
      </c>
      <c r="D15" s="5" t="s">
        <v>20</v>
      </c>
      <c r="E15" s="3">
        <v>1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26.4" x14ac:dyDescent="0.25">
      <c r="A16" s="2">
        <f t="shared" si="0"/>
        <v>4</v>
      </c>
      <c r="B16" s="3" t="s">
        <v>15</v>
      </c>
      <c r="C16" s="53" t="s">
        <v>136</v>
      </c>
      <c r="D16" s="5" t="s">
        <v>20</v>
      </c>
      <c r="E16" s="3">
        <v>1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x14ac:dyDescent="0.25">
      <c r="A17" s="2">
        <f t="shared" si="0"/>
        <v>5</v>
      </c>
      <c r="B17" s="3" t="s">
        <v>15</v>
      </c>
      <c r="C17" s="4" t="s">
        <v>68</v>
      </c>
      <c r="D17" s="5" t="s">
        <v>22</v>
      </c>
      <c r="E17" s="3">
        <v>1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6.4" x14ac:dyDescent="0.25">
      <c r="A18" s="2">
        <f t="shared" si="0"/>
        <v>6</v>
      </c>
      <c r="B18" s="3" t="s">
        <v>15</v>
      </c>
      <c r="C18" s="4" t="s">
        <v>70</v>
      </c>
      <c r="D18" s="5" t="s">
        <v>20</v>
      </c>
      <c r="E18" s="3">
        <v>1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x14ac:dyDescent="0.25">
      <c r="A19" s="2">
        <f t="shared" si="0"/>
        <v>7</v>
      </c>
      <c r="B19" s="3" t="s">
        <v>15</v>
      </c>
      <c r="C19" s="4" t="s">
        <v>65</v>
      </c>
      <c r="D19" s="5" t="s">
        <v>24</v>
      </c>
      <c r="E19" s="3">
        <v>78.3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25">
      <c r="A20" s="2">
        <f t="shared" si="0"/>
        <v>8</v>
      </c>
      <c r="B20" s="3" t="s">
        <v>15</v>
      </c>
      <c r="C20" s="4" t="s">
        <v>71</v>
      </c>
      <c r="D20" s="5" t="s">
        <v>24</v>
      </c>
      <c r="E20" s="3">
        <v>28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39.6" x14ac:dyDescent="0.25">
      <c r="A21" s="2">
        <f t="shared" si="0"/>
        <v>9</v>
      </c>
      <c r="B21" s="3" t="s">
        <v>15</v>
      </c>
      <c r="C21" s="4" t="s">
        <v>72</v>
      </c>
      <c r="D21" s="5" t="s">
        <v>22</v>
      </c>
      <c r="E21" s="3">
        <v>1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x14ac:dyDescent="0.25">
      <c r="A22" s="2">
        <f t="shared" si="0"/>
        <v>10</v>
      </c>
      <c r="B22" s="3" t="s">
        <v>15</v>
      </c>
      <c r="C22" s="4" t="s">
        <v>73</v>
      </c>
      <c r="D22" s="5" t="s">
        <v>20</v>
      </c>
      <c r="E22" s="3">
        <v>1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x14ac:dyDescent="0.25">
      <c r="A23" s="2"/>
      <c r="B23" s="3"/>
      <c r="C23" s="40" t="s">
        <v>76</v>
      </c>
      <c r="D23" s="5"/>
      <c r="E23" s="3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26.4" x14ac:dyDescent="0.25">
      <c r="A24" s="2">
        <f>A22+1</f>
        <v>11</v>
      </c>
      <c r="B24" s="3" t="s">
        <v>15</v>
      </c>
      <c r="C24" s="4" t="s">
        <v>74</v>
      </c>
      <c r="D24" s="5" t="s">
        <v>16</v>
      </c>
      <c r="E24" s="3">
        <v>4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39.6" x14ac:dyDescent="0.25">
      <c r="A25" s="2">
        <f>A24+1</f>
        <v>12</v>
      </c>
      <c r="B25" s="3" t="s">
        <v>15</v>
      </c>
      <c r="C25" s="4" t="s">
        <v>75</v>
      </c>
      <c r="D25" s="5" t="s">
        <v>16</v>
      </c>
      <c r="E25" s="3">
        <v>16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6.05" customHeight="1" x14ac:dyDescent="0.25">
      <c r="A26" s="7"/>
      <c r="B26" s="8"/>
      <c r="C26" s="9"/>
      <c r="D26" s="10"/>
      <c r="E26" s="11"/>
      <c r="F26" s="12"/>
      <c r="G26" s="12"/>
      <c r="H26" s="12"/>
      <c r="I26" s="12"/>
      <c r="J26" s="12"/>
      <c r="K26" s="13" t="s">
        <v>17</v>
      </c>
      <c r="L26" s="14">
        <f>SUBTOTAL(9,L12:L25)</f>
        <v>0</v>
      </c>
      <c r="M26" s="14">
        <f t="shared" ref="M26:P26" si="1">SUBTOTAL(9,M12:M25)</f>
        <v>0</v>
      </c>
      <c r="N26" s="14">
        <f t="shared" si="1"/>
        <v>0</v>
      </c>
      <c r="O26" s="14">
        <f t="shared" si="1"/>
        <v>0</v>
      </c>
      <c r="P26" s="14">
        <f t="shared" si="1"/>
        <v>0</v>
      </c>
    </row>
  </sheetData>
  <mergeCells count="9">
    <mergeCell ref="A1:P1"/>
    <mergeCell ref="A2:P2"/>
    <mergeCell ref="A10:A11"/>
    <mergeCell ref="B10:B11"/>
    <mergeCell ref="C10:C11"/>
    <mergeCell ref="D10:D11"/>
    <mergeCell ref="E10:E11"/>
    <mergeCell ref="F10:K10"/>
    <mergeCell ref="L10:P10"/>
  </mergeCells>
  <printOptions horizontalCentered="1"/>
  <pageMargins left="0.47244094488188981" right="0.23622047244094491" top="0.78740157480314965" bottom="0.39370078740157483" header="0.19685039370078741" footer="0.19685039370078741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40"/>
  <sheetViews>
    <sheetView topLeftCell="A22" zoomScaleNormal="100" zoomScaleSheetLayoutView="100" workbookViewId="0">
      <selection activeCell="G13" sqref="G13"/>
    </sheetView>
  </sheetViews>
  <sheetFormatPr defaultColWidth="9.109375" defaultRowHeight="13.2" x14ac:dyDescent="0.25"/>
  <cols>
    <col min="1" max="1" width="5" style="1" customWidth="1"/>
    <col min="2" max="2" width="7.44140625" style="1" customWidth="1"/>
    <col min="3" max="3" width="45.109375" style="1" customWidth="1"/>
    <col min="4" max="4" width="6.44140625" style="1" customWidth="1"/>
    <col min="5" max="5" width="8.109375" style="1" customWidth="1"/>
    <col min="6" max="6" width="6.6640625" style="1" customWidth="1"/>
    <col min="7" max="7" width="7" style="1" customWidth="1"/>
    <col min="8" max="8" width="7.44140625" style="1" customWidth="1"/>
    <col min="9" max="9" width="8.6640625" style="1" customWidth="1"/>
    <col min="10" max="10" width="7.77734375" style="1" customWidth="1"/>
    <col min="11" max="12" width="8.44140625" style="1" customWidth="1"/>
    <col min="13" max="13" width="9.44140625" style="1" customWidth="1"/>
    <col min="14" max="14" width="10.109375" style="1" customWidth="1"/>
    <col min="15" max="15" width="9.44140625" style="1" customWidth="1"/>
    <col min="16" max="16" width="9.77734375" style="1" bestFit="1" customWidth="1"/>
    <col min="17" max="16384" width="9.109375" style="1"/>
  </cols>
  <sheetData>
    <row r="1" spans="1:16" x14ac:dyDescent="0.25">
      <c r="A1" s="54" t="s">
        <v>142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x14ac:dyDescent="0.25">
      <c r="A2" s="60" t="s">
        <v>141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4" spans="1:16" x14ac:dyDescent="0.25">
      <c r="A4" s="43" t="s">
        <v>137</v>
      </c>
    </row>
    <row r="5" spans="1:16" x14ac:dyDescent="0.25">
      <c r="A5" s="43" t="s">
        <v>138</v>
      </c>
    </row>
    <row r="6" spans="1:16" x14ac:dyDescent="0.25">
      <c r="A6" s="43" t="s">
        <v>139</v>
      </c>
      <c r="M6" s="15" t="s">
        <v>39</v>
      </c>
      <c r="O6" s="16">
        <f>P40</f>
        <v>0</v>
      </c>
      <c r="P6" s="15" t="s">
        <v>40</v>
      </c>
    </row>
    <row r="7" spans="1:16" x14ac:dyDescent="0.25">
      <c r="A7" s="43"/>
    </row>
    <row r="8" spans="1:16" x14ac:dyDescent="0.25">
      <c r="A8" s="43" t="s">
        <v>152</v>
      </c>
      <c r="M8" s="15"/>
    </row>
    <row r="10" spans="1:16" ht="13.5" customHeight="1" x14ac:dyDescent="0.25">
      <c r="A10" s="61" t="s">
        <v>0</v>
      </c>
      <c r="B10" s="61" t="s">
        <v>1</v>
      </c>
      <c r="C10" s="55" t="s">
        <v>2</v>
      </c>
      <c r="D10" s="61" t="s">
        <v>3</v>
      </c>
      <c r="E10" s="61" t="s">
        <v>4</v>
      </c>
      <c r="F10" s="55" t="s">
        <v>5</v>
      </c>
      <c r="G10" s="55"/>
      <c r="H10" s="55"/>
      <c r="I10" s="55"/>
      <c r="J10" s="55"/>
      <c r="K10" s="55"/>
      <c r="L10" s="55" t="s">
        <v>6</v>
      </c>
      <c r="M10" s="55"/>
      <c r="N10" s="55"/>
      <c r="O10" s="55"/>
      <c r="P10" s="55"/>
    </row>
    <row r="11" spans="1:16" ht="80.7" customHeight="1" x14ac:dyDescent="0.25">
      <c r="A11" s="61"/>
      <c r="B11" s="61"/>
      <c r="C11" s="55"/>
      <c r="D11" s="61"/>
      <c r="E11" s="61"/>
      <c r="F11" s="49" t="s">
        <v>7</v>
      </c>
      <c r="G11" s="49" t="s">
        <v>8</v>
      </c>
      <c r="H11" s="49" t="s">
        <v>9</v>
      </c>
      <c r="I11" s="49" t="s">
        <v>10</v>
      </c>
      <c r="J11" s="49" t="s">
        <v>11</v>
      </c>
      <c r="K11" s="49" t="s">
        <v>12</v>
      </c>
      <c r="L11" s="49" t="s">
        <v>13</v>
      </c>
      <c r="M11" s="49" t="s">
        <v>9</v>
      </c>
      <c r="N11" s="49" t="s">
        <v>10</v>
      </c>
      <c r="O11" s="49" t="s">
        <v>11</v>
      </c>
      <c r="P11" s="49" t="s">
        <v>14</v>
      </c>
    </row>
    <row r="12" spans="1:16" x14ac:dyDescent="0.25">
      <c r="A12" s="2"/>
      <c r="B12" s="3"/>
      <c r="C12" s="40" t="s">
        <v>42</v>
      </c>
      <c r="D12" s="5"/>
      <c r="E12" s="3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66" x14ac:dyDescent="0.25">
      <c r="A13" s="2">
        <v>1</v>
      </c>
      <c r="B13" s="3" t="s">
        <v>15</v>
      </c>
      <c r="C13" s="4" t="s">
        <v>45</v>
      </c>
      <c r="D13" s="5" t="s">
        <v>20</v>
      </c>
      <c r="E13" s="3">
        <v>1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66" x14ac:dyDescent="0.25">
      <c r="A14" s="2">
        <f t="shared" ref="A14:A19" si="0">A13+1</f>
        <v>2</v>
      </c>
      <c r="B14" s="3" t="s">
        <v>15</v>
      </c>
      <c r="C14" s="4" t="s">
        <v>46</v>
      </c>
      <c r="D14" s="5" t="s">
        <v>20</v>
      </c>
      <c r="E14" s="3">
        <v>1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66" x14ac:dyDescent="0.25">
      <c r="A15" s="2">
        <f t="shared" si="0"/>
        <v>3</v>
      </c>
      <c r="B15" s="3" t="s">
        <v>15</v>
      </c>
      <c r="C15" s="4" t="s">
        <v>47</v>
      </c>
      <c r="D15" s="5" t="s">
        <v>20</v>
      </c>
      <c r="E15" s="3">
        <v>1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79.2" x14ac:dyDescent="0.25">
      <c r="A16" s="2">
        <f t="shared" si="0"/>
        <v>4</v>
      </c>
      <c r="B16" s="3" t="s">
        <v>15</v>
      </c>
      <c r="C16" s="4" t="s">
        <v>44</v>
      </c>
      <c r="D16" s="5" t="s">
        <v>20</v>
      </c>
      <c r="E16" s="3">
        <v>2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8" ht="79.2" x14ac:dyDescent="0.25">
      <c r="A17" s="2">
        <f t="shared" si="0"/>
        <v>5</v>
      </c>
      <c r="B17" s="3" t="s">
        <v>15</v>
      </c>
      <c r="C17" s="4" t="s">
        <v>48</v>
      </c>
      <c r="D17" s="5" t="s">
        <v>20</v>
      </c>
      <c r="E17" s="3">
        <v>1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R17" s="39"/>
    </row>
    <row r="18" spans="1:18" ht="79.2" x14ac:dyDescent="0.25">
      <c r="A18" s="2">
        <f t="shared" si="0"/>
        <v>6</v>
      </c>
      <c r="B18" s="3" t="s">
        <v>15</v>
      </c>
      <c r="C18" s="4" t="s">
        <v>49</v>
      </c>
      <c r="D18" s="5" t="s">
        <v>20</v>
      </c>
      <c r="E18" s="3">
        <v>1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R18" s="39"/>
    </row>
    <row r="19" spans="1:18" ht="79.2" x14ac:dyDescent="0.25">
      <c r="A19" s="2">
        <f t="shared" si="0"/>
        <v>7</v>
      </c>
      <c r="B19" s="3" t="s">
        <v>15</v>
      </c>
      <c r="C19" s="4" t="s">
        <v>50</v>
      </c>
      <c r="D19" s="5" t="s">
        <v>20</v>
      </c>
      <c r="E19" s="3">
        <v>1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8" x14ac:dyDescent="0.25">
      <c r="A20" s="2"/>
      <c r="B20" s="3"/>
      <c r="C20" s="40" t="s">
        <v>43</v>
      </c>
      <c r="D20" s="5"/>
      <c r="E20" s="3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8" ht="79.2" x14ac:dyDescent="0.25">
      <c r="A21" s="2">
        <f>A19+1</f>
        <v>8</v>
      </c>
      <c r="B21" s="3" t="s">
        <v>15</v>
      </c>
      <c r="C21" s="4" t="s">
        <v>51</v>
      </c>
      <c r="D21" s="5" t="s">
        <v>20</v>
      </c>
      <c r="E21" s="3">
        <v>1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8" x14ac:dyDescent="0.25">
      <c r="A22" s="2"/>
      <c r="B22" s="3"/>
      <c r="C22" s="40" t="s">
        <v>57</v>
      </c>
      <c r="D22" s="5"/>
      <c r="E22" s="3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8" x14ac:dyDescent="0.25">
      <c r="A23" s="2">
        <f>A21+1</f>
        <v>9</v>
      </c>
      <c r="B23" s="3" t="s">
        <v>15</v>
      </c>
      <c r="C23" s="4" t="s">
        <v>56</v>
      </c>
      <c r="D23" s="5" t="s">
        <v>24</v>
      </c>
      <c r="E23" s="3">
        <v>41.9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8" x14ac:dyDescent="0.25">
      <c r="A24" s="2">
        <f>A23+1</f>
        <v>10</v>
      </c>
      <c r="B24" s="3" t="s">
        <v>15</v>
      </c>
      <c r="C24" s="4" t="s">
        <v>55</v>
      </c>
      <c r="D24" s="5" t="s">
        <v>24</v>
      </c>
      <c r="E24" s="3">
        <v>41.9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8" x14ac:dyDescent="0.25">
      <c r="A25" s="2">
        <f t="shared" ref="A25:A37" si="1">A24+1</f>
        <v>11</v>
      </c>
      <c r="B25" s="3" t="s">
        <v>15</v>
      </c>
      <c r="C25" s="4" t="s">
        <v>54</v>
      </c>
      <c r="D25" s="5" t="s">
        <v>24</v>
      </c>
      <c r="E25" s="3">
        <v>41.9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8" ht="79.2" x14ac:dyDescent="0.25">
      <c r="A26" s="2">
        <f t="shared" si="1"/>
        <v>12</v>
      </c>
      <c r="B26" s="3" t="s">
        <v>15</v>
      </c>
      <c r="C26" s="4" t="s">
        <v>77</v>
      </c>
      <c r="D26" s="5" t="s">
        <v>24</v>
      </c>
      <c r="E26" s="3">
        <v>41.9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8" ht="39.6" x14ac:dyDescent="0.25">
      <c r="A27" s="2"/>
      <c r="B27" s="3"/>
      <c r="C27" s="40" t="s">
        <v>61</v>
      </c>
      <c r="D27" s="5"/>
      <c r="E27" s="3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8" x14ac:dyDescent="0.25">
      <c r="A28" s="2">
        <f>A26+1</f>
        <v>13</v>
      </c>
      <c r="B28" s="3" t="s">
        <v>15</v>
      </c>
      <c r="C28" s="4" t="s">
        <v>58</v>
      </c>
      <c r="D28" s="5" t="s">
        <v>24</v>
      </c>
      <c r="E28" s="3">
        <v>78.3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8" x14ac:dyDescent="0.25">
      <c r="A29" s="2">
        <f t="shared" si="1"/>
        <v>14</v>
      </c>
      <c r="B29" s="3" t="s">
        <v>15</v>
      </c>
      <c r="C29" s="4" t="s">
        <v>59</v>
      </c>
      <c r="D29" s="5" t="s">
        <v>24</v>
      </c>
      <c r="E29" s="3">
        <v>78.3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39"/>
    </row>
    <row r="30" spans="1:18" x14ac:dyDescent="0.25">
      <c r="A30" s="2">
        <f t="shared" si="1"/>
        <v>15</v>
      </c>
      <c r="B30" s="3" t="s">
        <v>15</v>
      </c>
      <c r="C30" s="4" t="s">
        <v>60</v>
      </c>
      <c r="D30" s="5" t="s">
        <v>24</v>
      </c>
      <c r="E30" s="3">
        <v>78.3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8" x14ac:dyDescent="0.25">
      <c r="A31" s="2">
        <f t="shared" si="1"/>
        <v>16</v>
      </c>
      <c r="B31" s="3" t="s">
        <v>15</v>
      </c>
      <c r="C31" s="4" t="s">
        <v>64</v>
      </c>
      <c r="D31" s="5" t="s">
        <v>24</v>
      </c>
      <c r="E31" s="3">
        <v>78.3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8" x14ac:dyDescent="0.25">
      <c r="A32" s="2"/>
      <c r="B32" s="3"/>
      <c r="C32" s="40" t="s">
        <v>143</v>
      </c>
      <c r="D32" s="5"/>
      <c r="E32" s="3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9" ht="26.4" x14ac:dyDescent="0.25">
      <c r="A33" s="2">
        <f>A31+1</f>
        <v>17</v>
      </c>
      <c r="B33" s="3" t="s">
        <v>15</v>
      </c>
      <c r="C33" s="4" t="s">
        <v>62</v>
      </c>
      <c r="D33" s="5" t="s">
        <v>18</v>
      </c>
      <c r="E33" s="3">
        <v>25.2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9" ht="26.4" x14ac:dyDescent="0.25">
      <c r="A34" s="2">
        <f t="shared" si="1"/>
        <v>18</v>
      </c>
      <c r="B34" s="3" t="s">
        <v>15</v>
      </c>
      <c r="C34" s="4" t="s">
        <v>63</v>
      </c>
      <c r="D34" s="5" t="s">
        <v>18</v>
      </c>
      <c r="E34" s="3">
        <v>23.4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9" ht="39.6" x14ac:dyDescent="0.25">
      <c r="A35" s="2">
        <f t="shared" si="1"/>
        <v>19</v>
      </c>
      <c r="B35" s="3" t="s">
        <v>15</v>
      </c>
      <c r="C35" s="4" t="s">
        <v>133</v>
      </c>
      <c r="D35" s="5" t="s">
        <v>20</v>
      </c>
      <c r="E35" s="3">
        <v>1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S35" s="39"/>
    </row>
    <row r="36" spans="1:19" x14ac:dyDescent="0.25">
      <c r="A36" s="2">
        <f t="shared" si="1"/>
        <v>20</v>
      </c>
      <c r="B36" s="3" t="s">
        <v>15</v>
      </c>
      <c r="C36" s="4" t="s">
        <v>52</v>
      </c>
      <c r="D36" s="5" t="s">
        <v>24</v>
      </c>
      <c r="E36" s="3">
        <v>5.6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9" ht="39.6" x14ac:dyDescent="0.25">
      <c r="A37" s="2">
        <f t="shared" si="1"/>
        <v>21</v>
      </c>
      <c r="B37" s="3" t="s">
        <v>15</v>
      </c>
      <c r="C37" s="4" t="s">
        <v>98</v>
      </c>
      <c r="D37" s="5" t="s">
        <v>20</v>
      </c>
      <c r="E37" s="3">
        <v>1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9" ht="26.4" x14ac:dyDescent="0.25">
      <c r="A38" s="2">
        <f>A37+1</f>
        <v>22</v>
      </c>
      <c r="B38" s="3" t="s">
        <v>15</v>
      </c>
      <c r="C38" s="4" t="s">
        <v>134</v>
      </c>
      <c r="D38" s="5" t="s">
        <v>20</v>
      </c>
      <c r="E38" s="3">
        <v>1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9" x14ac:dyDescent="0.25">
      <c r="A39" s="2">
        <f>A38+1</f>
        <v>23</v>
      </c>
      <c r="B39" s="3" t="s">
        <v>15</v>
      </c>
      <c r="C39" s="4" t="s">
        <v>148</v>
      </c>
      <c r="D39" s="5" t="s">
        <v>20</v>
      </c>
      <c r="E39" s="3">
        <v>1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9" ht="16.05" customHeight="1" x14ac:dyDescent="0.25">
      <c r="A40" s="7"/>
      <c r="B40" s="8"/>
      <c r="C40" s="9"/>
      <c r="D40" s="10"/>
      <c r="E40" s="11"/>
      <c r="F40" s="12"/>
      <c r="G40" s="12"/>
      <c r="H40" s="12"/>
      <c r="I40" s="12"/>
      <c r="J40" s="12"/>
      <c r="K40" s="13" t="s">
        <v>17</v>
      </c>
      <c r="L40" s="14">
        <f>SUBTOTAL(9,L12:L39)</f>
        <v>0</v>
      </c>
      <c r="M40" s="14">
        <f t="shared" ref="M40:P40" si="2">SUBTOTAL(9,M12:M39)</f>
        <v>0</v>
      </c>
      <c r="N40" s="14">
        <f t="shared" si="2"/>
        <v>0</v>
      </c>
      <c r="O40" s="14">
        <f t="shared" si="2"/>
        <v>0</v>
      </c>
      <c r="P40" s="14">
        <f t="shared" si="2"/>
        <v>0</v>
      </c>
    </row>
  </sheetData>
  <mergeCells count="9">
    <mergeCell ref="A1:P1"/>
    <mergeCell ref="A2:P2"/>
    <mergeCell ref="A10:A11"/>
    <mergeCell ref="B10:B11"/>
    <mergeCell ref="C10:C11"/>
    <mergeCell ref="D10:D11"/>
    <mergeCell ref="E10:E11"/>
    <mergeCell ref="F10:K10"/>
    <mergeCell ref="L10:P10"/>
  </mergeCells>
  <printOptions horizontalCentered="1"/>
  <pageMargins left="0.47244094488188981" right="0.23622047244094491" top="0.78740157480314965" bottom="0.39370078740157483" header="0.19685039370078741" footer="0.19685039370078741"/>
  <pageSetup paperSize="9"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76760-2758-4A45-A4FF-F9BE10059D60}">
  <sheetPr>
    <pageSetUpPr fitToPage="1"/>
  </sheetPr>
  <dimension ref="A1:P39"/>
  <sheetViews>
    <sheetView topLeftCell="A16" zoomScaleNormal="100" zoomScaleSheetLayoutView="100" workbookViewId="0">
      <selection activeCell="H8" sqref="H8"/>
    </sheetView>
  </sheetViews>
  <sheetFormatPr defaultColWidth="9.109375" defaultRowHeight="13.2" x14ac:dyDescent="0.25"/>
  <cols>
    <col min="1" max="1" width="5" style="1" customWidth="1"/>
    <col min="2" max="2" width="7.44140625" style="1" customWidth="1"/>
    <col min="3" max="3" width="45.109375" style="1" customWidth="1"/>
    <col min="4" max="4" width="6.44140625" style="1" customWidth="1"/>
    <col min="5" max="5" width="8.109375" style="1" customWidth="1"/>
    <col min="6" max="6" width="6.6640625" style="1" customWidth="1"/>
    <col min="7" max="7" width="7" style="1" customWidth="1"/>
    <col min="8" max="8" width="7.44140625" style="1" customWidth="1"/>
    <col min="9" max="9" width="8.6640625" style="1" customWidth="1"/>
    <col min="10" max="10" width="7.77734375" style="1" customWidth="1"/>
    <col min="11" max="12" width="8.44140625" style="1" customWidth="1"/>
    <col min="13" max="13" width="9.44140625" style="1" customWidth="1"/>
    <col min="14" max="14" width="10.109375" style="1" customWidth="1"/>
    <col min="15" max="15" width="9.44140625" style="1" customWidth="1"/>
    <col min="16" max="16" width="9.77734375" style="1" bestFit="1" customWidth="1"/>
    <col min="17" max="16384" width="9.109375" style="1"/>
  </cols>
  <sheetData>
    <row r="1" spans="1:16" x14ac:dyDescent="0.25">
      <c r="A1" s="54" t="s">
        <v>144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x14ac:dyDescent="0.25">
      <c r="A2" s="60" t="s">
        <v>145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4" spans="1:16" x14ac:dyDescent="0.25">
      <c r="A4" s="43" t="s">
        <v>137</v>
      </c>
    </row>
    <row r="5" spans="1:16" x14ac:dyDescent="0.25">
      <c r="A5" s="43" t="s">
        <v>138</v>
      </c>
    </row>
    <row r="6" spans="1:16" x14ac:dyDescent="0.25">
      <c r="A6" s="43" t="s">
        <v>139</v>
      </c>
      <c r="M6" s="15" t="s">
        <v>39</v>
      </c>
      <c r="O6" s="16">
        <f>P39</f>
        <v>0</v>
      </c>
      <c r="P6" s="15" t="s">
        <v>40</v>
      </c>
    </row>
    <row r="7" spans="1:16" x14ac:dyDescent="0.25">
      <c r="A7" s="43"/>
    </row>
    <row r="8" spans="1:16" x14ac:dyDescent="0.25">
      <c r="A8" s="43" t="s">
        <v>153</v>
      </c>
      <c r="M8" s="15"/>
    </row>
    <row r="10" spans="1:16" ht="13.5" customHeight="1" x14ac:dyDescent="0.25">
      <c r="A10" s="61" t="s">
        <v>0</v>
      </c>
      <c r="B10" s="61" t="s">
        <v>1</v>
      </c>
      <c r="C10" s="55" t="s">
        <v>2</v>
      </c>
      <c r="D10" s="61" t="s">
        <v>3</v>
      </c>
      <c r="E10" s="61" t="s">
        <v>4</v>
      </c>
      <c r="F10" s="55" t="s">
        <v>5</v>
      </c>
      <c r="G10" s="55"/>
      <c r="H10" s="55"/>
      <c r="I10" s="55"/>
      <c r="J10" s="55"/>
      <c r="K10" s="55"/>
      <c r="L10" s="55" t="s">
        <v>6</v>
      </c>
      <c r="M10" s="55"/>
      <c r="N10" s="55"/>
      <c r="O10" s="55"/>
      <c r="P10" s="55"/>
    </row>
    <row r="11" spans="1:16" ht="80.7" customHeight="1" x14ac:dyDescent="0.25">
      <c r="A11" s="61"/>
      <c r="B11" s="61"/>
      <c r="C11" s="55"/>
      <c r="D11" s="61"/>
      <c r="E11" s="61"/>
      <c r="F11" s="49" t="s">
        <v>7</v>
      </c>
      <c r="G11" s="49" t="s">
        <v>8</v>
      </c>
      <c r="H11" s="49" t="s">
        <v>9</v>
      </c>
      <c r="I11" s="49" t="s">
        <v>10</v>
      </c>
      <c r="J11" s="49" t="s">
        <v>11</v>
      </c>
      <c r="K11" s="49" t="s">
        <v>12</v>
      </c>
      <c r="L11" s="49" t="s">
        <v>13</v>
      </c>
      <c r="M11" s="49" t="s">
        <v>9</v>
      </c>
      <c r="N11" s="49" t="s">
        <v>10</v>
      </c>
      <c r="O11" s="49" t="s">
        <v>11</v>
      </c>
      <c r="P11" s="49" t="s">
        <v>14</v>
      </c>
    </row>
    <row r="12" spans="1:16" ht="39.6" x14ac:dyDescent="0.25">
      <c r="A12" s="2">
        <v>1</v>
      </c>
      <c r="B12" s="3" t="s">
        <v>15</v>
      </c>
      <c r="C12" s="4" t="s">
        <v>97</v>
      </c>
      <c r="D12" s="5" t="s">
        <v>24</v>
      </c>
      <c r="E12" s="3">
        <v>126.2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2"/>
      <c r="B13" s="3"/>
      <c r="C13" s="50" t="s">
        <v>78</v>
      </c>
      <c r="D13" s="5"/>
      <c r="E13" s="3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26.4" x14ac:dyDescent="0.25">
      <c r="A14" s="2">
        <f>A12+1</f>
        <v>2</v>
      </c>
      <c r="B14" s="3" t="s">
        <v>15</v>
      </c>
      <c r="C14" s="4" t="s">
        <v>131</v>
      </c>
      <c r="D14" s="5" t="s">
        <v>20</v>
      </c>
      <c r="E14" s="3">
        <v>14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x14ac:dyDescent="0.25">
      <c r="A15" s="2">
        <f>A14+1</f>
        <v>3</v>
      </c>
      <c r="B15" s="3" t="s">
        <v>15</v>
      </c>
      <c r="C15" s="51" t="s">
        <v>132</v>
      </c>
      <c r="D15" s="5" t="s">
        <v>20</v>
      </c>
      <c r="E15" s="3">
        <v>2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x14ac:dyDescent="0.25">
      <c r="A16" s="2"/>
      <c r="B16" s="3"/>
      <c r="C16" s="50" t="s">
        <v>79</v>
      </c>
      <c r="D16" s="5"/>
      <c r="E16" s="3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x14ac:dyDescent="0.25">
      <c r="A17" s="2">
        <f>A15+1</f>
        <v>4</v>
      </c>
      <c r="B17" s="3" t="s">
        <v>15</v>
      </c>
      <c r="C17" s="4" t="s">
        <v>83</v>
      </c>
      <c r="D17" s="5" t="s">
        <v>20</v>
      </c>
      <c r="E17" s="3">
        <v>89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x14ac:dyDescent="0.25">
      <c r="A18" s="2">
        <f>A17+1</f>
        <v>5</v>
      </c>
      <c r="B18" s="3" t="s">
        <v>15</v>
      </c>
      <c r="C18" s="4" t="s">
        <v>82</v>
      </c>
      <c r="D18" s="5" t="s">
        <v>20</v>
      </c>
      <c r="E18" s="3">
        <v>129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x14ac:dyDescent="0.25">
      <c r="A19" s="2">
        <f t="shared" ref="A19:A38" si="0">A18+1</f>
        <v>6</v>
      </c>
      <c r="B19" s="3" t="s">
        <v>15</v>
      </c>
      <c r="C19" s="4" t="s">
        <v>84</v>
      </c>
      <c r="D19" s="5" t="s">
        <v>20</v>
      </c>
      <c r="E19" s="3">
        <v>22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25">
      <c r="A20" s="2">
        <f t="shared" si="0"/>
        <v>7</v>
      </c>
      <c r="B20" s="3" t="s">
        <v>15</v>
      </c>
      <c r="C20" s="4" t="s">
        <v>85</v>
      </c>
      <c r="D20" s="5" t="s">
        <v>20</v>
      </c>
      <c r="E20" s="3">
        <v>27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25">
      <c r="A21" s="2">
        <f t="shared" si="0"/>
        <v>8</v>
      </c>
      <c r="B21" s="3" t="s">
        <v>15</v>
      </c>
      <c r="C21" s="4" t="s">
        <v>86</v>
      </c>
      <c r="D21" s="5" t="s">
        <v>20</v>
      </c>
      <c r="E21" s="3">
        <v>30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x14ac:dyDescent="0.25">
      <c r="A22" s="2">
        <f t="shared" si="0"/>
        <v>9</v>
      </c>
      <c r="B22" s="3" t="s">
        <v>15</v>
      </c>
      <c r="C22" s="4" t="s">
        <v>87</v>
      </c>
      <c r="D22" s="5" t="s">
        <v>20</v>
      </c>
      <c r="E22" s="3">
        <v>36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x14ac:dyDescent="0.25">
      <c r="A23" s="2">
        <f t="shared" si="0"/>
        <v>10</v>
      </c>
      <c r="B23" s="3" t="s">
        <v>15</v>
      </c>
      <c r="C23" s="4" t="s">
        <v>87</v>
      </c>
      <c r="D23" s="5" t="s">
        <v>20</v>
      </c>
      <c r="E23" s="3">
        <v>60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x14ac:dyDescent="0.25">
      <c r="A24" s="2"/>
      <c r="B24" s="3"/>
      <c r="C24" s="50" t="s">
        <v>80</v>
      </c>
      <c r="D24" s="5"/>
      <c r="E24" s="3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25">
      <c r="A25" s="2">
        <f>A23+1</f>
        <v>11</v>
      </c>
      <c r="B25" s="3" t="s">
        <v>15</v>
      </c>
      <c r="C25" s="4" t="s">
        <v>88</v>
      </c>
      <c r="D25" s="5" t="s">
        <v>20</v>
      </c>
      <c r="E25" s="3">
        <v>136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x14ac:dyDescent="0.25">
      <c r="A26" s="2">
        <f t="shared" si="0"/>
        <v>12</v>
      </c>
      <c r="B26" s="3" t="s">
        <v>15</v>
      </c>
      <c r="C26" s="4" t="s">
        <v>88</v>
      </c>
      <c r="D26" s="5" t="s">
        <v>20</v>
      </c>
      <c r="E26" s="3">
        <v>72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25">
      <c r="A27" s="2">
        <f t="shared" si="0"/>
        <v>13</v>
      </c>
      <c r="B27" s="3" t="s">
        <v>15</v>
      </c>
      <c r="C27" s="4" t="s">
        <v>89</v>
      </c>
      <c r="D27" s="5" t="s">
        <v>20</v>
      </c>
      <c r="E27" s="3">
        <v>71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25">
      <c r="A28" s="2">
        <f t="shared" si="0"/>
        <v>14</v>
      </c>
      <c r="B28" s="3" t="s">
        <v>15</v>
      </c>
      <c r="C28" s="4" t="s">
        <v>90</v>
      </c>
      <c r="D28" s="5" t="s">
        <v>20</v>
      </c>
      <c r="E28" s="3">
        <v>479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x14ac:dyDescent="0.25">
      <c r="A29" s="2">
        <f t="shared" si="0"/>
        <v>15</v>
      </c>
      <c r="B29" s="3" t="s">
        <v>15</v>
      </c>
      <c r="C29" s="4" t="s">
        <v>91</v>
      </c>
      <c r="D29" s="5" t="s">
        <v>20</v>
      </c>
      <c r="E29" s="3">
        <v>202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x14ac:dyDescent="0.25">
      <c r="A30" s="2"/>
      <c r="B30" s="3"/>
      <c r="C30" s="50" t="s">
        <v>81</v>
      </c>
      <c r="D30" s="5"/>
      <c r="E30" s="3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x14ac:dyDescent="0.25">
      <c r="A31" s="2">
        <f>A29+1</f>
        <v>16</v>
      </c>
      <c r="B31" s="3" t="s">
        <v>15</v>
      </c>
      <c r="C31" s="4" t="s">
        <v>92</v>
      </c>
      <c r="D31" s="5" t="s">
        <v>20</v>
      </c>
      <c r="E31" s="3">
        <v>149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x14ac:dyDescent="0.25">
      <c r="A32" s="2">
        <f t="shared" si="0"/>
        <v>17</v>
      </c>
      <c r="B32" s="3" t="s">
        <v>15</v>
      </c>
      <c r="C32" s="4" t="s">
        <v>93</v>
      </c>
      <c r="D32" s="5" t="s">
        <v>20</v>
      </c>
      <c r="E32" s="3">
        <v>180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x14ac:dyDescent="0.25">
      <c r="A33" s="2">
        <f t="shared" si="0"/>
        <v>18</v>
      </c>
      <c r="B33" s="3" t="s">
        <v>15</v>
      </c>
      <c r="C33" s="4" t="s">
        <v>94</v>
      </c>
      <c r="D33" s="5" t="s">
        <v>20</v>
      </c>
      <c r="E33" s="3">
        <v>180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x14ac:dyDescent="0.25">
      <c r="A34" s="2">
        <f t="shared" si="0"/>
        <v>19</v>
      </c>
      <c r="B34" s="3" t="s">
        <v>15</v>
      </c>
      <c r="C34" s="4" t="s">
        <v>95</v>
      </c>
      <c r="D34" s="5" t="s">
        <v>20</v>
      </c>
      <c r="E34" s="3">
        <v>70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x14ac:dyDescent="0.25">
      <c r="A35" s="2">
        <f t="shared" si="0"/>
        <v>20</v>
      </c>
      <c r="B35" s="3" t="s">
        <v>15</v>
      </c>
      <c r="C35" s="4" t="s">
        <v>95</v>
      </c>
      <c r="D35" s="5" t="s">
        <v>20</v>
      </c>
      <c r="E35" s="3">
        <v>70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x14ac:dyDescent="0.25">
      <c r="A36" s="2">
        <f t="shared" si="0"/>
        <v>21</v>
      </c>
      <c r="B36" s="3" t="s">
        <v>15</v>
      </c>
      <c r="C36" s="4" t="s">
        <v>96</v>
      </c>
      <c r="D36" s="5" t="s">
        <v>20</v>
      </c>
      <c r="E36" s="3">
        <v>70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x14ac:dyDescent="0.25">
      <c r="A37" s="2">
        <f t="shared" si="0"/>
        <v>22</v>
      </c>
      <c r="B37" s="3" t="s">
        <v>15</v>
      </c>
      <c r="C37" s="4" t="s">
        <v>96</v>
      </c>
      <c r="D37" s="5" t="s">
        <v>20</v>
      </c>
      <c r="E37" s="3">
        <v>50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x14ac:dyDescent="0.25">
      <c r="A38" s="2">
        <f t="shared" si="0"/>
        <v>23</v>
      </c>
      <c r="B38" s="3" t="s">
        <v>15</v>
      </c>
      <c r="C38" s="4" t="s">
        <v>96</v>
      </c>
      <c r="D38" s="5" t="s">
        <v>20</v>
      </c>
      <c r="E38" s="3">
        <v>50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6.05" customHeight="1" x14ac:dyDescent="0.25">
      <c r="A39" s="7"/>
      <c r="B39" s="8"/>
      <c r="C39" s="9"/>
      <c r="D39" s="10"/>
      <c r="E39" s="11"/>
      <c r="F39" s="12"/>
      <c r="G39" s="12"/>
      <c r="H39" s="12"/>
      <c r="I39" s="12"/>
      <c r="J39" s="12"/>
      <c r="K39" s="13" t="s">
        <v>17</v>
      </c>
      <c r="L39" s="14">
        <f>SUBTOTAL(9,L12:L38)</f>
        <v>0</v>
      </c>
      <c r="M39" s="14">
        <f>SUBTOTAL(9,M12:M38)</f>
        <v>0</v>
      </c>
      <c r="N39" s="14">
        <f>SUBTOTAL(9,N12:N38)</f>
        <v>0</v>
      </c>
      <c r="O39" s="14">
        <f>SUBTOTAL(9,O12:O38)</f>
        <v>0</v>
      </c>
      <c r="P39" s="14">
        <f>SUBTOTAL(9,P12:P38)</f>
        <v>0</v>
      </c>
    </row>
  </sheetData>
  <mergeCells count="9">
    <mergeCell ref="A1:P1"/>
    <mergeCell ref="A2:P2"/>
    <mergeCell ref="A10:A11"/>
    <mergeCell ref="B10:B11"/>
    <mergeCell ref="C10:C11"/>
    <mergeCell ref="D10:D11"/>
    <mergeCell ref="E10:E11"/>
    <mergeCell ref="F10:K10"/>
    <mergeCell ref="L10:P10"/>
  </mergeCells>
  <printOptions horizontalCentered="1"/>
  <pageMargins left="0.47244094488188981" right="0.23622047244094491" top="0.78740157480314965" bottom="0.39370078740157483" header="0.19685039370078741" footer="0.19685039370078741"/>
  <pageSetup paperSize="9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44C02-C8C3-411C-8626-5BFA63E25C02}">
  <sheetPr>
    <pageSetUpPr fitToPage="1"/>
  </sheetPr>
  <dimension ref="A1:P36"/>
  <sheetViews>
    <sheetView topLeftCell="A19" zoomScaleNormal="100" zoomScaleSheetLayoutView="100" workbookViewId="0">
      <selection activeCell="C7" sqref="C7"/>
    </sheetView>
  </sheetViews>
  <sheetFormatPr defaultColWidth="9.109375" defaultRowHeight="13.2" x14ac:dyDescent="0.25"/>
  <cols>
    <col min="1" max="1" width="5" style="1" customWidth="1"/>
    <col min="2" max="2" width="7.44140625" style="1" customWidth="1"/>
    <col min="3" max="3" width="45.109375" style="1" customWidth="1"/>
    <col min="4" max="4" width="6.44140625" style="1" customWidth="1"/>
    <col min="5" max="5" width="8.109375" style="1" customWidth="1"/>
    <col min="6" max="6" width="6.6640625" style="1" customWidth="1"/>
    <col min="7" max="7" width="7" style="1" customWidth="1"/>
    <col min="8" max="8" width="7.44140625" style="1" customWidth="1"/>
    <col min="9" max="9" width="8.6640625" style="1" customWidth="1"/>
    <col min="10" max="10" width="7.77734375" style="1" customWidth="1"/>
    <col min="11" max="12" width="8.44140625" style="1" customWidth="1"/>
    <col min="13" max="13" width="9.44140625" style="1" customWidth="1"/>
    <col min="14" max="14" width="10.109375" style="1" customWidth="1"/>
    <col min="15" max="15" width="9.44140625" style="1" customWidth="1"/>
    <col min="16" max="16" width="9.77734375" style="1" bestFit="1" customWidth="1"/>
    <col min="17" max="16384" width="9.109375" style="1"/>
  </cols>
  <sheetData>
    <row r="1" spans="1:16" x14ac:dyDescent="0.25">
      <c r="A1" s="54" t="s">
        <v>147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x14ac:dyDescent="0.25">
      <c r="A2" s="60" t="s">
        <v>146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4" spans="1:16" x14ac:dyDescent="0.25">
      <c r="A4" s="43" t="s">
        <v>137</v>
      </c>
    </row>
    <row r="5" spans="1:16" x14ac:dyDescent="0.25">
      <c r="A5" s="43" t="s">
        <v>138</v>
      </c>
    </row>
    <row r="6" spans="1:16" x14ac:dyDescent="0.25">
      <c r="A6" s="43" t="s">
        <v>139</v>
      </c>
      <c r="M6" s="15" t="s">
        <v>39</v>
      </c>
      <c r="O6" s="16">
        <f>P36</f>
        <v>0</v>
      </c>
      <c r="P6" s="15" t="s">
        <v>40</v>
      </c>
    </row>
    <row r="7" spans="1:16" x14ac:dyDescent="0.25">
      <c r="A7" s="43"/>
    </row>
    <row r="8" spans="1:16" x14ac:dyDescent="0.25">
      <c r="A8" s="43" t="s">
        <v>154</v>
      </c>
      <c r="M8" s="15"/>
    </row>
    <row r="10" spans="1:16" ht="13.5" customHeight="1" x14ac:dyDescent="0.25">
      <c r="A10" s="61" t="s">
        <v>0</v>
      </c>
      <c r="B10" s="61" t="s">
        <v>1</v>
      </c>
      <c r="C10" s="55" t="s">
        <v>2</v>
      </c>
      <c r="D10" s="61" t="s">
        <v>3</v>
      </c>
      <c r="E10" s="61" t="s">
        <v>4</v>
      </c>
      <c r="F10" s="55" t="s">
        <v>5</v>
      </c>
      <c r="G10" s="55"/>
      <c r="H10" s="55"/>
      <c r="I10" s="55"/>
      <c r="J10" s="55"/>
      <c r="K10" s="55"/>
      <c r="L10" s="55" t="s">
        <v>6</v>
      </c>
      <c r="M10" s="55"/>
      <c r="N10" s="55"/>
      <c r="O10" s="55"/>
      <c r="P10" s="55"/>
    </row>
    <row r="11" spans="1:16" ht="80.7" customHeight="1" x14ac:dyDescent="0.25">
      <c r="A11" s="61"/>
      <c r="B11" s="61"/>
      <c r="C11" s="55"/>
      <c r="D11" s="61"/>
      <c r="E11" s="61"/>
      <c r="F11" s="49" t="s">
        <v>7</v>
      </c>
      <c r="G11" s="49" t="s">
        <v>8</v>
      </c>
      <c r="H11" s="49" t="s">
        <v>9</v>
      </c>
      <c r="I11" s="49" t="s">
        <v>10</v>
      </c>
      <c r="J11" s="49" t="s">
        <v>11</v>
      </c>
      <c r="K11" s="49" t="s">
        <v>12</v>
      </c>
      <c r="L11" s="49" t="s">
        <v>13</v>
      </c>
      <c r="M11" s="49" t="s">
        <v>9</v>
      </c>
      <c r="N11" s="49" t="s">
        <v>10</v>
      </c>
      <c r="O11" s="49" t="s">
        <v>11</v>
      </c>
      <c r="P11" s="49" t="s">
        <v>14</v>
      </c>
    </row>
    <row r="12" spans="1:16" x14ac:dyDescent="0.25">
      <c r="A12" s="38"/>
      <c r="B12" s="3"/>
      <c r="C12" s="40" t="s">
        <v>99</v>
      </c>
      <c r="D12" s="5"/>
      <c r="E12" s="3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2"/>
      <c r="B13" s="3"/>
      <c r="C13" s="52" t="s">
        <v>100</v>
      </c>
      <c r="D13" s="5"/>
      <c r="E13" s="3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2">
        <v>1</v>
      </c>
      <c r="B14" s="3" t="s">
        <v>15</v>
      </c>
      <c r="C14" s="4" t="s">
        <v>101</v>
      </c>
      <c r="D14" s="5" t="s">
        <v>18</v>
      </c>
      <c r="E14" s="3">
        <v>4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x14ac:dyDescent="0.25">
      <c r="A15" s="2">
        <f>A14+1</f>
        <v>2</v>
      </c>
      <c r="B15" s="3" t="s">
        <v>15</v>
      </c>
      <c r="C15" s="4" t="s">
        <v>102</v>
      </c>
      <c r="D15" s="5" t="s">
        <v>18</v>
      </c>
      <c r="E15" s="3">
        <v>25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x14ac:dyDescent="0.25">
      <c r="A16" s="2">
        <f t="shared" ref="A16:A35" si="0">A15+1</f>
        <v>3</v>
      </c>
      <c r="B16" s="3" t="s">
        <v>15</v>
      </c>
      <c r="C16" s="4" t="s">
        <v>103</v>
      </c>
      <c r="D16" s="5" t="s">
        <v>18</v>
      </c>
      <c r="E16" s="3">
        <v>22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x14ac:dyDescent="0.25">
      <c r="A17" s="2">
        <f t="shared" si="0"/>
        <v>4</v>
      </c>
      <c r="B17" s="3" t="s">
        <v>15</v>
      </c>
      <c r="C17" s="4" t="s">
        <v>104</v>
      </c>
      <c r="D17" s="5" t="s">
        <v>18</v>
      </c>
      <c r="E17" s="3">
        <v>22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x14ac:dyDescent="0.25">
      <c r="A18" s="2">
        <f t="shared" si="0"/>
        <v>5</v>
      </c>
      <c r="B18" s="3" t="s">
        <v>15</v>
      </c>
      <c r="C18" s="4" t="s">
        <v>105</v>
      </c>
      <c r="D18" s="5" t="s">
        <v>22</v>
      </c>
      <c r="E18" s="3">
        <v>2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x14ac:dyDescent="0.25">
      <c r="A19" s="2">
        <f t="shared" si="0"/>
        <v>6</v>
      </c>
      <c r="B19" s="3" t="s">
        <v>15</v>
      </c>
      <c r="C19" s="4" t="s">
        <v>106</v>
      </c>
      <c r="D19" s="5" t="s">
        <v>22</v>
      </c>
      <c r="E19" s="3">
        <v>1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25">
      <c r="A20" s="2"/>
      <c r="B20" s="3"/>
      <c r="C20" s="52" t="s">
        <v>107</v>
      </c>
      <c r="D20" s="5"/>
      <c r="E20" s="3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25">
      <c r="A21" s="2">
        <f>A19+1</f>
        <v>7</v>
      </c>
      <c r="B21" s="3" t="s">
        <v>15</v>
      </c>
      <c r="C21" s="4" t="s">
        <v>108</v>
      </c>
      <c r="D21" s="5" t="s">
        <v>18</v>
      </c>
      <c r="E21" s="3">
        <v>23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x14ac:dyDescent="0.25">
      <c r="A22" s="2">
        <f t="shared" si="0"/>
        <v>8</v>
      </c>
      <c r="B22" s="3" t="s">
        <v>15</v>
      </c>
      <c r="C22" s="4" t="s">
        <v>106</v>
      </c>
      <c r="D22" s="5" t="s">
        <v>22</v>
      </c>
      <c r="E22" s="3">
        <v>1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x14ac:dyDescent="0.25">
      <c r="A23" s="2"/>
      <c r="B23" s="3"/>
      <c r="C23" s="52" t="s">
        <v>109</v>
      </c>
      <c r="D23" s="5"/>
      <c r="E23" s="3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x14ac:dyDescent="0.25">
      <c r="A24" s="2">
        <f>A22+1</f>
        <v>9</v>
      </c>
      <c r="B24" s="3" t="s">
        <v>15</v>
      </c>
      <c r="C24" s="4" t="s">
        <v>110</v>
      </c>
      <c r="D24" s="5" t="s">
        <v>20</v>
      </c>
      <c r="E24" s="3">
        <v>1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25">
      <c r="A25" s="2">
        <f t="shared" si="0"/>
        <v>10</v>
      </c>
      <c r="B25" s="3" t="s">
        <v>15</v>
      </c>
      <c r="C25" s="4" t="s">
        <v>111</v>
      </c>
      <c r="D25" s="5" t="s">
        <v>22</v>
      </c>
      <c r="E25" s="3">
        <v>1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x14ac:dyDescent="0.25">
      <c r="A26" s="2">
        <f t="shared" si="0"/>
        <v>11</v>
      </c>
      <c r="B26" s="3" t="s">
        <v>15</v>
      </c>
      <c r="C26" s="51" t="s">
        <v>112</v>
      </c>
      <c r="D26" s="5" t="s">
        <v>20</v>
      </c>
      <c r="E26" s="3">
        <v>1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25">
      <c r="A27" s="2">
        <f t="shared" si="0"/>
        <v>12</v>
      </c>
      <c r="B27" s="3" t="s">
        <v>15</v>
      </c>
      <c r="C27" s="4" t="s">
        <v>106</v>
      </c>
      <c r="D27" s="5" t="s">
        <v>22</v>
      </c>
      <c r="E27" s="3">
        <v>1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25">
      <c r="A28" s="2"/>
      <c r="B28" s="3"/>
      <c r="C28" s="52" t="s">
        <v>113</v>
      </c>
      <c r="D28" s="5"/>
      <c r="E28" s="3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26.4" x14ac:dyDescent="0.25">
      <c r="A29" s="2">
        <f>A27+1</f>
        <v>13</v>
      </c>
      <c r="B29" s="3" t="s">
        <v>15</v>
      </c>
      <c r="C29" s="4" t="s">
        <v>114</v>
      </c>
      <c r="D29" s="5" t="s">
        <v>20</v>
      </c>
      <c r="E29" s="3">
        <v>1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39.6" x14ac:dyDescent="0.25">
      <c r="A30" s="2">
        <f t="shared" si="0"/>
        <v>14</v>
      </c>
      <c r="B30" s="3" t="s">
        <v>15</v>
      </c>
      <c r="C30" s="4" t="s">
        <v>115</v>
      </c>
      <c r="D30" s="5" t="s">
        <v>22</v>
      </c>
      <c r="E30" s="3">
        <v>6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x14ac:dyDescent="0.25">
      <c r="A31" s="2">
        <f t="shared" si="0"/>
        <v>15</v>
      </c>
      <c r="B31" s="3" t="s">
        <v>15</v>
      </c>
      <c r="C31" s="4" t="s">
        <v>106</v>
      </c>
      <c r="D31" s="5" t="s">
        <v>22</v>
      </c>
      <c r="E31" s="3">
        <v>1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x14ac:dyDescent="0.25">
      <c r="A32" s="2"/>
      <c r="B32" s="3"/>
      <c r="C32" s="40" t="s">
        <v>116</v>
      </c>
      <c r="D32" s="5"/>
      <c r="E32" s="3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x14ac:dyDescent="0.25">
      <c r="A33" s="2">
        <f>A31+1</f>
        <v>16</v>
      </c>
      <c r="B33" s="3" t="s">
        <v>15</v>
      </c>
      <c r="C33" s="4" t="s">
        <v>117</v>
      </c>
      <c r="D33" s="5" t="s">
        <v>24</v>
      </c>
      <c r="E33" s="3">
        <v>3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x14ac:dyDescent="0.25">
      <c r="A34" s="2">
        <f t="shared" si="0"/>
        <v>17</v>
      </c>
      <c r="B34" s="3" t="s">
        <v>15</v>
      </c>
      <c r="C34" s="4" t="s">
        <v>118</v>
      </c>
      <c r="D34" s="5" t="s">
        <v>22</v>
      </c>
      <c r="E34" s="3">
        <v>1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x14ac:dyDescent="0.25">
      <c r="A35" s="2">
        <f t="shared" si="0"/>
        <v>18</v>
      </c>
      <c r="B35" s="3" t="s">
        <v>15</v>
      </c>
      <c r="C35" s="4" t="s">
        <v>119</v>
      </c>
      <c r="D35" s="5" t="s">
        <v>22</v>
      </c>
      <c r="E35" s="3">
        <v>1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6.05" customHeight="1" x14ac:dyDescent="0.25">
      <c r="A36" s="7"/>
      <c r="B36" s="8"/>
      <c r="C36" s="9"/>
      <c r="D36" s="10"/>
      <c r="E36" s="11"/>
      <c r="F36" s="12"/>
      <c r="G36" s="12"/>
      <c r="H36" s="12"/>
      <c r="I36" s="12"/>
      <c r="J36" s="12"/>
      <c r="K36" s="13" t="s">
        <v>17</v>
      </c>
      <c r="L36" s="14">
        <f>SUBTOTAL(9,L12:L35)</f>
        <v>0</v>
      </c>
      <c r="M36" s="14">
        <f>SUBTOTAL(9,M12:M35)</f>
        <v>0</v>
      </c>
      <c r="N36" s="14">
        <f>SUBTOTAL(9,N12:N35)</f>
        <v>0</v>
      </c>
      <c r="O36" s="14">
        <f>SUBTOTAL(9,O12:O35)</f>
        <v>0</v>
      </c>
      <c r="P36" s="14">
        <f>SUBTOTAL(9,P12:P35)</f>
        <v>0</v>
      </c>
    </row>
  </sheetData>
  <mergeCells count="9">
    <mergeCell ref="A1:P1"/>
    <mergeCell ref="A2:P2"/>
    <mergeCell ref="A10:A11"/>
    <mergeCell ref="B10:B11"/>
    <mergeCell ref="C10:C11"/>
    <mergeCell ref="D10:D11"/>
    <mergeCell ref="E10:E11"/>
    <mergeCell ref="F10:K10"/>
    <mergeCell ref="L10:P10"/>
  </mergeCells>
  <printOptions horizontalCentered="1"/>
  <pageMargins left="0.47244094488188981" right="0.23622047244094491" top="0.78740157480314965" bottom="0.39370078740157483" header="0.19685039370078741" footer="0.19685039370078741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6</vt:i4>
      </vt:variant>
      <vt:variant>
        <vt:lpstr>Diapazoni ar nosaukumiem</vt:lpstr>
      </vt:variant>
      <vt:variant>
        <vt:i4>12</vt:i4>
      </vt:variant>
    </vt:vector>
  </HeadingPairs>
  <TitlesOfParts>
    <vt:vector size="18" baseType="lpstr">
      <vt:lpstr>Kopsavilkuma apr._1-5</vt:lpstr>
      <vt:lpstr>1_Būvlauk.org. un uzturēšana...</vt:lpstr>
      <vt:lpstr>2_Demontāžas un zemes darbi</vt:lpstr>
      <vt:lpstr>3_Vispārējie būvdarbi</vt:lpstr>
      <vt:lpstr>4_Apzaļumošanas darbi</vt:lpstr>
      <vt:lpstr>5_Ārējie elektrotīkli</vt:lpstr>
      <vt:lpstr>'1_Būvlauk.org. un uzturēšana...'!Drukas_apgabals</vt:lpstr>
      <vt:lpstr>'2_Demontāžas un zemes darbi'!Drukas_apgabals</vt:lpstr>
      <vt:lpstr>'3_Vispārējie būvdarbi'!Drukas_apgabals</vt:lpstr>
      <vt:lpstr>'4_Apzaļumošanas darbi'!Drukas_apgabals</vt:lpstr>
      <vt:lpstr>'5_Ārējie elektrotīkli'!Drukas_apgabals</vt:lpstr>
      <vt:lpstr>'Kopsavilkuma apr._1-5'!Drukas_apgabals</vt:lpstr>
      <vt:lpstr>'1_Būvlauk.org. un uzturēšana...'!Drukāt_virsrakstus</vt:lpstr>
      <vt:lpstr>'2_Demontāžas un zemes darbi'!Drukāt_virsrakstus</vt:lpstr>
      <vt:lpstr>'3_Vispārējie būvdarbi'!Drukāt_virsrakstus</vt:lpstr>
      <vt:lpstr>'4_Apzaļumošanas darbi'!Drukāt_virsrakstus</vt:lpstr>
      <vt:lpstr>'5_Ārējie elektrotīkli'!Drukāt_virsrakstus</vt:lpstr>
      <vt:lpstr>'Kopsavilkuma apr._1-5'!Drukāt_virsrakstus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Raimonds Baumanis</cp:lastModifiedBy>
  <cp:lastPrinted>2020-10-27T04:38:25Z</cp:lastPrinted>
  <dcterms:created xsi:type="dcterms:W3CDTF">2019-11-27T20:13:56Z</dcterms:created>
  <dcterms:modified xsi:type="dcterms:W3CDTF">2021-04-06T11:43:32Z</dcterms:modified>
</cp:coreProperties>
</file>